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240" yWindow="120" windowWidth="15600" windowHeight="15480" firstSheet="2" activeTab="4"/>
  </bookViews>
  <sheets>
    <sheet name="Oversigt Case" sheetId="1" r:id="rId1"/>
    <sheet name="Lageropgørelse Råvare" sheetId="2" r:id="rId2"/>
    <sheet name="Lageropgørelser Færdigvare" sheetId="3" r:id="rId3"/>
    <sheet name="Recepter og produktionsreg." sheetId="4" r:id="rId4"/>
    <sheet name="Råvarebalanceopgørelse" sheetId="5" r:id="rId5"/>
    <sheet name="Færdigvarebalanceopgørelse" sheetId="6" r:id="rId6"/>
    <sheet name="Input og output vurdering" sheetId="7" r:id="rId7"/>
  </sheets>
  <calcPr calcId="162913"/>
</workbook>
</file>

<file path=xl/calcChain.xml><?xml version="1.0" encoding="utf-8"?>
<calcChain xmlns="http://schemas.openxmlformats.org/spreadsheetml/2006/main">
  <c r="E77" i="2" l="1"/>
  <c r="K30" i="7" l="1"/>
  <c r="J30" i="7"/>
  <c r="I30" i="7"/>
  <c r="H30" i="7"/>
  <c r="G13" i="7"/>
  <c r="G16" i="7"/>
  <c r="G17" i="7" s="1"/>
  <c r="J13" i="7"/>
  <c r="J16" i="7" s="1"/>
  <c r="J17" i="7" s="1"/>
  <c r="I13" i="7"/>
  <c r="I16" i="7"/>
  <c r="I17" i="7" s="1"/>
  <c r="H13" i="7"/>
  <c r="H16" i="7" s="1"/>
  <c r="H17" i="7" s="1"/>
  <c r="I9" i="6"/>
  <c r="I13" i="6" s="1"/>
  <c r="H9" i="6"/>
  <c r="H12" i="6" s="1"/>
  <c r="H13" i="6" s="1"/>
  <c r="G9" i="6"/>
  <c r="G12" i="6" s="1"/>
  <c r="G13" i="6" s="1"/>
  <c r="J11" i="5"/>
  <c r="J14" i="5" s="1"/>
  <c r="J15" i="5" s="1"/>
  <c r="I11" i="5"/>
  <c r="I14" i="5" s="1"/>
  <c r="I15" i="5" s="1"/>
  <c r="H11" i="5"/>
  <c r="H14" i="5"/>
  <c r="H15" i="5" s="1"/>
  <c r="G11" i="5"/>
  <c r="G14" i="5" s="1"/>
  <c r="G15" i="5" s="1"/>
  <c r="E60" i="3"/>
  <c r="D60" i="3"/>
  <c r="E39" i="3"/>
  <c r="D39" i="3"/>
  <c r="E18" i="3"/>
  <c r="D18" i="3"/>
  <c r="E92" i="2"/>
  <c r="D92" i="2"/>
  <c r="E66" i="2"/>
  <c r="D66" i="2"/>
  <c r="E45" i="2"/>
  <c r="D45" i="2"/>
  <c r="E24" i="2"/>
  <c r="D24" i="2"/>
</calcChain>
</file>

<file path=xl/sharedStrings.xml><?xml version="1.0" encoding="utf-8"?>
<sst xmlns="http://schemas.openxmlformats.org/spreadsheetml/2006/main" count="318" uniqueCount="150">
  <si>
    <t>pr. 100 gr. Færdigvare</t>
    <phoneticPr fontId="3" type="noConversion"/>
  </si>
  <si>
    <t>20 gr vand</t>
    <phoneticPr fontId="3" type="noConversion"/>
  </si>
  <si>
    <t xml:space="preserve">Koges 10 min. og reduceres til brix 75 - svind ca. 10 % </t>
    <phoneticPr fontId="3" type="noConversion"/>
  </si>
  <si>
    <t>0,5 gr. pectin</t>
    <phoneticPr fontId="3" type="noConversion"/>
  </si>
  <si>
    <t>1 - Jorbærmarmelade øko</t>
    <phoneticPr fontId="3" type="noConversion"/>
  </si>
  <si>
    <t>50 gr. Jordbær øko</t>
    <phoneticPr fontId="3" type="noConversion"/>
  </si>
  <si>
    <t>40 gr. Sukker øko</t>
    <phoneticPr fontId="3" type="noConversion"/>
  </si>
  <si>
    <t>2 - Hindbærmarmelade øko</t>
    <phoneticPr fontId="3" type="noConversion"/>
  </si>
  <si>
    <t>3 -Blåbærmarmelade øko</t>
    <phoneticPr fontId="3" type="noConversion"/>
  </si>
  <si>
    <r>
      <t>Kommentar:</t>
    </r>
    <r>
      <rPr>
        <sz val="12"/>
        <color indexed="8"/>
        <rFont val="Calibri"/>
        <family val="2"/>
      </rPr>
      <t xml:space="preserve"> </t>
    </r>
  </si>
  <si>
    <t>Model for beregning af råvarer nok ift. færdigvarer - Input og output balancerregnskab.</t>
    <phoneticPr fontId="3" type="noConversion"/>
  </si>
  <si>
    <t>Jordbær</t>
    <phoneticPr fontId="3" type="noConversion"/>
  </si>
  <si>
    <t>Hindbær</t>
    <phoneticPr fontId="3" type="noConversion"/>
  </si>
  <si>
    <t>Blåbær</t>
    <phoneticPr fontId="3" type="noConversion"/>
  </si>
  <si>
    <t>Sukker</t>
    <phoneticPr fontId="3" type="noConversion"/>
  </si>
  <si>
    <t>Indhold ifølge recepter</t>
    <phoneticPr fontId="3" type="noConversion"/>
  </si>
  <si>
    <t>jordbær</t>
    <phoneticPr fontId="3" type="noConversion"/>
  </si>
  <si>
    <t>hindbær</t>
    <phoneticPr fontId="3" type="noConversion"/>
  </si>
  <si>
    <t>blåbær</t>
    <phoneticPr fontId="3" type="noConversion"/>
  </si>
  <si>
    <t>(kg)</t>
    <phoneticPr fontId="3" type="noConversion"/>
  </si>
  <si>
    <t>30000 glas á 200 gr.  = 6000 kg</t>
    <phoneticPr fontId="3" type="noConversion"/>
  </si>
  <si>
    <t>(%) af færdigvare</t>
    <phoneticPr fontId="3" type="noConversion"/>
  </si>
  <si>
    <t>10800 glas á 200 gr. = 2160 kg</t>
    <phoneticPr fontId="3" type="noConversion"/>
  </si>
  <si>
    <t>7800 glas á 200 gr. = 1560 kg</t>
    <phoneticPr fontId="3" type="noConversion"/>
  </si>
  <si>
    <t>Receptnavn</t>
    <phoneticPr fontId="3" type="noConversion"/>
  </si>
  <si>
    <t>receptnr.</t>
    <phoneticPr fontId="3" type="noConversion"/>
  </si>
  <si>
    <t>Ud fra færdigvarebalanceopgørelse</t>
    <phoneticPr fontId="3" type="noConversion"/>
  </si>
  <si>
    <t>Eksempel på opstilling af økologiregnskab i en lille marmelade produktionsvirksomhed</t>
    <phoneticPr fontId="3" type="noConversion"/>
  </si>
  <si>
    <t>Lagerkonti med løbende mængdeposteringer ind- og udgående</t>
    <phoneticPr fontId="3" type="noConversion"/>
  </si>
  <si>
    <t>kasseret</t>
    <phoneticPr fontId="3" type="noConversion"/>
  </si>
  <si>
    <t>Ompakket/solgt råvare x  perioden</t>
    <phoneticPr fontId="3" type="noConversion"/>
  </si>
  <si>
    <t>Lagerbeholdning ultimo optalt</t>
    <phoneticPr fontId="3" type="noConversion"/>
  </si>
  <si>
    <t>Lagerbeholdning primo optalt</t>
    <phoneticPr fontId="3" type="noConversion"/>
  </si>
  <si>
    <t>Lagerbeholdning primo - optalt</t>
    <phoneticPr fontId="3" type="noConversion"/>
  </si>
  <si>
    <t>Råvare x til rådighed for egenproduktion</t>
    <phoneticPr fontId="3" type="noConversion"/>
  </si>
  <si>
    <t>Råvare x i egenproducerede produkter *</t>
    <phoneticPr fontId="3" type="noConversion"/>
  </si>
  <si>
    <r>
      <t>* Råvaremængde udledes fra</t>
    </r>
    <r>
      <rPr>
        <u/>
        <sz val="11"/>
        <color indexed="8"/>
        <rFont val="Calibri"/>
      </rPr>
      <t xml:space="preserve"> recepter</t>
    </r>
    <r>
      <rPr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på </t>
    </r>
    <r>
      <rPr>
        <u/>
        <sz val="11"/>
        <color indexed="8"/>
        <rFont val="Calibri"/>
      </rPr>
      <t>alle</t>
    </r>
    <r>
      <rPr>
        <sz val="11"/>
        <color theme="1"/>
        <rFont val="Calibri"/>
        <family val="2"/>
        <scheme val="minor"/>
      </rPr>
      <t xml:space="preserve"> færdigvarer hvori råvaren indgår</t>
    </r>
    <phoneticPr fontId="3" type="noConversion"/>
  </si>
  <si>
    <t>Øko jordbærmarmelade</t>
    <phoneticPr fontId="3" type="noConversion"/>
  </si>
  <si>
    <t>Øko hindbærmarmelade</t>
    <phoneticPr fontId="3" type="noConversion"/>
  </si>
  <si>
    <t>Øko blåbærmarmelade</t>
    <phoneticPr fontId="3" type="noConversion"/>
  </si>
  <si>
    <t>Produceret mængde</t>
    <phoneticPr fontId="3" type="noConversion"/>
  </si>
  <si>
    <t>sukker</t>
    <phoneticPr fontId="3" type="noConversion"/>
  </si>
  <si>
    <t>Marmelade</t>
    <phoneticPr fontId="0" type="noConversion"/>
  </si>
  <si>
    <t>Jordbær</t>
    <phoneticPr fontId="3" type="noConversion"/>
  </si>
  <si>
    <t>Hindbær</t>
    <phoneticPr fontId="3" type="noConversion"/>
  </si>
  <si>
    <t>Blåbær</t>
    <phoneticPr fontId="3" type="noConversion"/>
  </si>
  <si>
    <t>Glas 200 gr</t>
    <phoneticPr fontId="3" type="noConversion"/>
  </si>
  <si>
    <t>I råvarevarebalanceopgørelserne ses der mindre afvigelser indenfor en accetabelt niveau og der er ikke anvendt flere råvarer end der har været til stede.</t>
    <phoneticPr fontId="0" type="noConversion"/>
  </si>
  <si>
    <t>kg</t>
  </si>
  <si>
    <t>+</t>
  </si>
  <si>
    <t>Køb/modtagelse</t>
  </si>
  <si>
    <t xml:space="preserve"> -</t>
  </si>
  <si>
    <t>=</t>
  </si>
  <si>
    <t>Beregnet forbrug</t>
  </si>
  <si>
    <t>-</t>
  </si>
  <si>
    <t>Registreret forbrug til produktion</t>
  </si>
  <si>
    <t>Evt. kassation, overførsel til konventionel produktion mv.</t>
  </si>
  <si>
    <t>Difference</t>
  </si>
  <si>
    <t>Afvigelse i procent</t>
  </si>
  <si>
    <t xml:space="preserve">Kommentar: </t>
    <phoneticPr fontId="0" type="noConversion"/>
  </si>
  <si>
    <t>Varenr.</t>
    <phoneticPr fontId="0" type="noConversion"/>
  </si>
  <si>
    <t>Registreret produktion/indkøb</t>
    <phoneticPr fontId="0" type="noConversion"/>
  </si>
  <si>
    <t>Beregnet salg/levering</t>
  </si>
  <si>
    <t>Registreret salg/levering</t>
  </si>
  <si>
    <t>Evt. kassation, vareprøver m.v.</t>
    <phoneticPr fontId="0" type="noConversion"/>
  </si>
  <si>
    <t>Afvigelser i procent</t>
  </si>
  <si>
    <t>Sukker</t>
    <phoneticPr fontId="3" type="noConversion"/>
  </si>
  <si>
    <t>Råvarer</t>
  </si>
  <si>
    <t>bilag nr.</t>
  </si>
  <si>
    <t>dato - (fysisk ind- og udgang)</t>
  </si>
  <si>
    <t>saldo</t>
  </si>
  <si>
    <t>tilgang mængde kilo/liter</t>
  </si>
  <si>
    <t>afgang mængde kilo/liter</t>
  </si>
  <si>
    <t>primo lager</t>
  </si>
  <si>
    <t>indkøb</t>
  </si>
  <si>
    <t>produktion</t>
  </si>
  <si>
    <t>Lager primo</t>
  </si>
  <si>
    <t>fysisk optælling/lagerregulering</t>
  </si>
  <si>
    <t>fysisk optælling/Lagerregulering</t>
  </si>
  <si>
    <t>kilo</t>
  </si>
  <si>
    <t>Færdigvarer</t>
    <phoneticPr fontId="3" type="noConversion"/>
  </si>
  <si>
    <t>tilgang antal/mængde</t>
    <phoneticPr fontId="3" type="noConversion"/>
  </si>
  <si>
    <t xml:space="preserve">afgang antal/mængde </t>
    <phoneticPr fontId="3" type="noConversion"/>
  </si>
  <si>
    <t>Lager ultimo bogført</t>
    <phoneticPr fontId="3" type="noConversion"/>
  </si>
  <si>
    <r>
      <t>Øko Sukker</t>
    </r>
    <r>
      <rPr>
        <b/>
        <sz val="11"/>
        <color indexed="8"/>
        <rFont val="Calibri"/>
        <family val="2"/>
      </rPr>
      <t xml:space="preserve"> kilo</t>
    </r>
    <phoneticPr fontId="3" type="noConversion"/>
  </si>
  <si>
    <r>
      <t xml:space="preserve">Øko </t>
    </r>
    <r>
      <rPr>
        <b/>
        <sz val="11"/>
        <color indexed="8"/>
        <rFont val="Calibri"/>
        <family val="2"/>
      </rPr>
      <t>Blåbær kilo</t>
    </r>
    <phoneticPr fontId="3" type="noConversion"/>
  </si>
  <si>
    <r>
      <t xml:space="preserve"> Øko </t>
    </r>
    <r>
      <rPr>
        <b/>
        <sz val="11"/>
        <color indexed="8"/>
        <rFont val="Calibri"/>
        <family val="2"/>
      </rPr>
      <t>Hindbær kilo</t>
    </r>
    <phoneticPr fontId="3" type="noConversion"/>
  </si>
  <si>
    <r>
      <t xml:space="preserve">Øko </t>
    </r>
    <r>
      <rPr>
        <b/>
        <sz val="11"/>
        <color indexed="8"/>
        <rFont val="Calibri"/>
        <family val="2"/>
      </rPr>
      <t>Jordbær kilo</t>
    </r>
    <phoneticPr fontId="3" type="noConversion"/>
  </si>
  <si>
    <r>
      <t xml:space="preserve">Jordbær </t>
    </r>
    <r>
      <rPr>
        <b/>
        <sz val="11"/>
        <color indexed="8"/>
        <rFont val="Calibri"/>
        <family val="2"/>
      </rPr>
      <t>marmelade glas  200 gr</t>
    </r>
    <phoneticPr fontId="3" type="noConversion"/>
  </si>
  <si>
    <r>
      <t xml:space="preserve">Hindbær </t>
    </r>
    <r>
      <rPr>
        <b/>
        <sz val="11"/>
        <color indexed="8"/>
        <rFont val="Calibri"/>
        <family val="2"/>
      </rPr>
      <t>marmelade glas  200 gr</t>
    </r>
    <phoneticPr fontId="3" type="noConversion"/>
  </si>
  <si>
    <r>
      <t>Blåbær</t>
    </r>
    <r>
      <rPr>
        <b/>
        <sz val="11"/>
        <color indexed="8"/>
        <rFont val="Calibri"/>
        <family val="2"/>
      </rPr>
      <t xml:space="preserve"> marmelade glas  200 gr</t>
    </r>
    <phoneticPr fontId="3" type="noConversion"/>
  </si>
  <si>
    <t>Salg</t>
    <phoneticPr fontId="3" type="noConversion"/>
  </si>
  <si>
    <t>Salg</t>
    <phoneticPr fontId="3" type="noConversion"/>
  </si>
  <si>
    <t>produktion jordbær</t>
    <phoneticPr fontId="3" type="noConversion"/>
  </si>
  <si>
    <t>produktion blåbær</t>
    <phoneticPr fontId="3" type="noConversion"/>
  </si>
  <si>
    <t>produktion hindbær</t>
    <phoneticPr fontId="3" type="noConversion"/>
  </si>
  <si>
    <t>50 gr.  Hindbær øko</t>
  </si>
  <si>
    <t>50 gr. Blåbær øko</t>
  </si>
  <si>
    <t>Lageropgørelser</t>
  </si>
  <si>
    <t>Perioden 1. jan. 2012 - 31. marts 2013</t>
  </si>
  <si>
    <r>
      <rPr>
        <sz val="7"/>
        <color indexed="56"/>
        <rFont val="Times New Roman"/>
        <family val="1"/>
      </rPr>
      <t xml:space="preserve"> </t>
    </r>
    <r>
      <rPr>
        <sz val="9"/>
        <color indexed="56"/>
        <rFont val="Verdana"/>
        <family val="2"/>
      </rPr>
      <t>Råvarebalanceopgørelse</t>
    </r>
  </si>
  <si>
    <t>Færdigvarebalanceopgørelser</t>
  </si>
  <si>
    <r>
      <rPr>
        <sz val="7"/>
        <color indexed="56"/>
        <rFont val="Times New Roman"/>
        <family val="1"/>
      </rPr>
      <t xml:space="preserve"> </t>
    </r>
    <r>
      <rPr>
        <sz val="9"/>
        <color indexed="56"/>
        <rFont val="Verdana"/>
        <family val="2"/>
      </rPr>
      <t>Input – ouput vurdering af om der har været nok råvarer til rådghed ift. de producerede færdigvarer</t>
    </r>
  </si>
  <si>
    <t xml:space="preserve">Færdigvare-balanceopgørelser Marmelade A/S i perioden 1. januar - 30. marts 2013 </t>
  </si>
  <si>
    <t xml:space="preserve">Råvare-balanceopgørelser Marmelade A/S i perioden 1. januar - 30. marts 2013 </t>
  </si>
  <si>
    <t xml:space="preserve">Marmelade A/S i perioden 1. januar - 30. marts 2013 </t>
  </si>
  <si>
    <t xml:space="preserve">Lagerbeholdning primo optalt råvare </t>
  </si>
  <si>
    <t>Lagerbeholdning ultimo  optalt råvare</t>
  </si>
  <si>
    <t>Skema til beregning af råvare-træk i egenproducerede produkter</t>
  </si>
  <si>
    <t>Kommentar:</t>
  </si>
  <si>
    <t xml:space="preserve">Der ses af afvigelserne i procent at være mindre differencer på hhv. 1,8% - 0,7 % - 0% - 2,5%. </t>
  </si>
  <si>
    <t>Differencerne er ikke markante og dermed skal virksomheden ikke komme med yderligere forklaringer, opfølgning på resultatet af deres input/ouput vurdering.</t>
  </si>
  <si>
    <t>Alle differencerne er positive og dermed ses at have været tilstrækkelige økologiske råvarer til rådighed for dne producerede mængder færdigvarer i perioden</t>
  </si>
  <si>
    <t>Negative differencer indikerer at der ikke har været tilstrækkelige råvarer til rådighed og vil altid krlæve en opfølgning i virksomheden.</t>
  </si>
  <si>
    <t>Virksomheden producerer 3 slags økologisk marmelade - jordbær, hindbær og blåbærmarmelade.</t>
  </si>
  <si>
    <t xml:space="preserve">  </t>
  </si>
  <si>
    <t>Eksemplet viser en mini-virksomhed, hvor man på en praktisk måde kan se kravene til et økologiregnskab iht. økologibekendtgørelsen (Bekendtgørelse om økologiske fødevarer og økologisk akvakultur m.v. nr. 49 af 22. janauar 2013)</t>
  </si>
  <si>
    <t xml:space="preserve">  (Økologibekendtgørelsen - bilag 2 – 1.1.a)</t>
  </si>
  <si>
    <t xml:space="preserve">  (Økologibekendtgørelsen - bilag 2 – 1.2)</t>
  </si>
  <si>
    <t xml:space="preserve">  (Økologibekendtgørelsen - bilag 2 – 1.3)</t>
  </si>
  <si>
    <t>Casen viser eksempler på de detail-krav der er til et økologiregnskab</t>
  </si>
  <si>
    <t xml:space="preserve"> og når de skifter ”status” fx indgår i en produktion.</t>
  </si>
  <si>
    <t xml:space="preserve"> Varebevægelserne sker på dato for den fysiske vare ind- og udgang af lageret/virksomheden.</t>
  </si>
  <si>
    <t>Lageret optælles fysisk primo og ultimo i opgørelsesperioden - dvs. kvartalsvist.</t>
  </si>
  <si>
    <r>
      <t xml:space="preserve">Det løbende regnskab for </t>
    </r>
    <r>
      <rPr>
        <i/>
        <sz val="12"/>
        <color indexed="8"/>
        <rFont val="Calibri"/>
        <family val="2"/>
      </rPr>
      <t>råvarer</t>
    </r>
    <r>
      <rPr>
        <sz val="12"/>
        <color indexed="8"/>
        <rFont val="Calibri"/>
        <family val="2"/>
      </rPr>
      <t xml:space="preserve"> betyder at der sker registrering/bogføring af de </t>
    </r>
    <r>
      <rPr>
        <i/>
        <sz val="12"/>
        <color indexed="8"/>
        <rFont val="Calibri"/>
        <family val="2"/>
      </rPr>
      <t>fysiske</t>
    </r>
    <r>
      <rPr>
        <sz val="12"/>
        <color indexed="8"/>
        <rFont val="Calibri"/>
        <family val="2"/>
      </rPr>
      <t xml:space="preserve"> varebevægelser, når de kommer ind i virksomheden,</t>
    </r>
  </si>
  <si>
    <t>Afvigelser mellem bogførte og optalte mængder korrigeres ved en lagerregulering.</t>
  </si>
  <si>
    <t>Lageropgørelser (lagerkonti) •Løbende regnskab  for færdigvarer • optælling af lagre</t>
  </si>
  <si>
    <t>Lageropgørelser (lagerkonti) •Løbende regnskab  for råvarer • optælling af lagre</t>
  </si>
  <si>
    <t xml:space="preserve">  (Økologibekendtgørelsen - bilag 2 – 1.3 og 1.1.b)</t>
  </si>
  <si>
    <t>Produktionsregistreringer</t>
  </si>
  <si>
    <t>Så produktions”regnskabet” dokumenteres ved produktionssedler.</t>
  </si>
  <si>
    <t xml:space="preserve">samt udkommet af produktionen i færdigvarer, herunder ikke-forventet svind (kasserede, tabte mængder) der ikke er taget højde for i recepten. </t>
  </si>
  <si>
    <t xml:space="preserve">Produktionsregnskabet er en dokumentation af den enkelte produktion, hvor det fremgår hvilke råvarer der er medgået og mængder, </t>
  </si>
  <si>
    <t xml:space="preserve">Ofte starter en produktion at et batch med en produktionsseddel –  X-antal af recepten skal produceres fordi man ønsker y—antal færdigvarer ud af det. </t>
  </si>
  <si>
    <t>Casenviser ikke et eksempel på produktionsregnskab på dette, da det som oftest er et dokument/bilag der allerede findes/anvendes i produktionsvirksomheder.</t>
  </si>
  <si>
    <t>Recepter med angivelse af forventet udbytte</t>
  </si>
  <si>
    <t>Recepter skal være erfaringsbaserede ud fra tidligere produktioner og korrigeres hvis udbyttet af råvarerne ændrer sig.</t>
  </si>
  <si>
    <t>Elementer i et økologi balanceregnskab</t>
  </si>
  <si>
    <r>
      <t>Recepter og produktionsregnskab</t>
    </r>
    <r>
      <rPr>
        <sz val="9"/>
        <color indexed="8"/>
        <rFont val="Verdana"/>
        <family val="2"/>
      </rPr>
      <t xml:space="preserve"> </t>
    </r>
  </si>
  <si>
    <t>Ark i Casen</t>
  </si>
  <si>
    <t>Der hører et ark til hvert element i økolog balanceregnskabet ( se bunden af dette excel-ark)</t>
  </si>
  <si>
    <t>Lageropgørelse Råvarer</t>
  </si>
  <si>
    <t>Lageropgørelse Færdigvarer</t>
  </si>
  <si>
    <t>Recepter og produktionsreg.</t>
  </si>
  <si>
    <t>Råvare balanceopgørelse</t>
  </si>
  <si>
    <t>Færdigvare balanceopgørelse</t>
  </si>
  <si>
    <t>Input - output vurdering</t>
  </si>
  <si>
    <t xml:space="preserve">I færdigvarebalanceopgørelserne ses der mindre afvigelser indenfor en accetabelt niveau og der er ikke solgt flere færdigvarer end der har været basis for ud </t>
  </si>
  <si>
    <t>fra primo lagerbeholdning samt produceret mængder færdigvarer.</t>
  </si>
  <si>
    <t>version 1.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</si>
</sst>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sz val="14"/>
      <color indexed="8"/>
      <name val="Calibri"/>
    </font>
    <font>
      <u/>
      <sz val="11"/>
      <color indexed="8"/>
      <name val="Calibri"/>
    </font>
    <font>
      <b/>
      <sz val="10"/>
      <name val="Arial"/>
      <family val="2"/>
    </font>
    <font>
      <b/>
      <sz val="9"/>
      <name val="Arial"/>
    </font>
    <font>
      <b/>
      <sz val="12"/>
      <color indexed="8"/>
      <name val="Calibri"/>
    </font>
    <font>
      <b/>
      <sz val="16"/>
      <color indexed="8"/>
      <name val="Calibri"/>
    </font>
    <font>
      <b/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u/>
      <sz val="16"/>
      <color indexed="8"/>
      <name val="Calibri"/>
    </font>
    <font>
      <sz val="9"/>
      <color indexed="56"/>
      <name val="Verdana"/>
      <family val="2"/>
    </font>
    <font>
      <sz val="7"/>
      <color indexed="56"/>
      <name val="Times New Roman"/>
      <family val="1"/>
    </font>
    <font>
      <b/>
      <sz val="16"/>
      <color indexed="8"/>
      <name val="Calibri"/>
      <family val="2"/>
    </font>
    <font>
      <sz val="9"/>
      <color indexed="8"/>
      <name val="Verdana"/>
      <family val="2"/>
    </font>
    <font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F497D"/>
      <name val="Verdana"/>
      <family val="2"/>
    </font>
    <font>
      <b/>
      <u/>
      <sz val="11"/>
      <color theme="1"/>
      <name val="Calibri"/>
      <family val="2"/>
      <scheme val="minor"/>
    </font>
    <font>
      <sz val="19"/>
      <color rgb="FF000000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1F497D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0" fontId="24" fillId="0" borderId="0" xfId="0" applyFont="1"/>
    <xf numFmtId="0" fontId="0" fillId="0" borderId="1" xfId="0" applyFont="1" applyBorder="1"/>
    <xf numFmtId="0" fontId="5" fillId="0" borderId="0" xfId="0" applyFont="1"/>
    <xf numFmtId="0" fontId="4" fillId="0" borderId="0" xfId="0" applyFont="1"/>
    <xf numFmtId="0" fontId="0" fillId="0" borderId="1" xfId="0" applyBorder="1"/>
    <xf numFmtId="0" fontId="6" fillId="0" borderId="0" xfId="0" applyFont="1"/>
    <xf numFmtId="0" fontId="2" fillId="0" borderId="0" xfId="0" applyFont="1"/>
    <xf numFmtId="14" fontId="2" fillId="0" borderId="2" xfId="0" applyNumberFormat="1" applyFont="1" applyBorder="1"/>
    <xf numFmtId="0" fontId="2" fillId="0" borderId="2" xfId="0" applyFont="1" applyBorder="1"/>
    <xf numFmtId="14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0" fillId="0" borderId="2" xfId="0" applyBorder="1" applyAlignment="1">
      <alignment horizontal="right"/>
    </xf>
    <xf numFmtId="0" fontId="0" fillId="0" borderId="0" xfId="0" applyFill="1" applyBorder="1"/>
    <xf numFmtId="0" fontId="0" fillId="0" borderId="3" xfId="0" applyBorder="1"/>
    <xf numFmtId="164" fontId="23" fillId="0" borderId="0" xfId="1" applyNumberFormat="1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2" xfId="0" applyFont="1" applyBorder="1"/>
    <xf numFmtId="0" fontId="9" fillId="0" borderId="10" xfId="0" applyFont="1" applyBorder="1"/>
    <xf numFmtId="0" fontId="0" fillId="0" borderId="11" xfId="0" applyBorder="1"/>
    <xf numFmtId="0" fontId="0" fillId="0" borderId="0" xfId="0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5"/>
    </xf>
    <xf numFmtId="0" fontId="18" fillId="0" borderId="0" xfId="0" applyFont="1"/>
    <xf numFmtId="0" fontId="0" fillId="2" borderId="0" xfId="0" applyFill="1"/>
    <xf numFmtId="0" fontId="26" fillId="0" borderId="0" xfId="0" applyFont="1"/>
    <xf numFmtId="0" fontId="27" fillId="0" borderId="0" xfId="0" applyFont="1" applyAlignment="1">
      <alignment horizontal="left" vertical="top" indent="4" readingOrder="1"/>
    </xf>
    <xf numFmtId="0" fontId="28" fillId="0" borderId="0" xfId="0" applyFont="1"/>
    <xf numFmtId="0" fontId="29" fillId="0" borderId="0" xfId="0" applyFont="1" applyAlignment="1">
      <alignment horizontal="left" vertical="top" indent="4" readingOrder="1"/>
    </xf>
    <xf numFmtId="0" fontId="28" fillId="0" borderId="0" xfId="0" applyFont="1" applyAlignment="1">
      <alignment horizontal="left" vertical="center" indent="2" readingOrder="1"/>
    </xf>
    <xf numFmtId="49" fontId="0" fillId="0" borderId="0" xfId="0" applyNumberFormat="1"/>
    <xf numFmtId="49" fontId="30" fillId="0" borderId="0" xfId="0" applyNumberFormat="1" applyFont="1" applyAlignment="1">
      <alignment vertical="center" readingOrder="1"/>
    </xf>
    <xf numFmtId="0" fontId="31" fillId="0" borderId="0" xfId="0" applyFont="1"/>
    <xf numFmtId="0" fontId="21" fillId="0" borderId="0" xfId="0" applyFont="1"/>
    <xf numFmtId="0" fontId="22" fillId="0" borderId="0" xfId="0" applyFont="1"/>
    <xf numFmtId="0" fontId="32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opLeftCell="C1" workbookViewId="0">
      <selection activeCell="C2" sqref="C2"/>
    </sheetView>
  </sheetViews>
  <sheetFormatPr defaultColWidth="8.85546875" defaultRowHeight="15" x14ac:dyDescent="0.25"/>
  <cols>
    <col min="1" max="1" width="29.85546875" customWidth="1"/>
    <col min="2" max="2" width="25.85546875" customWidth="1"/>
    <col min="3" max="3" width="67.5703125" customWidth="1"/>
    <col min="4" max="4" width="24.42578125" customWidth="1"/>
    <col min="5" max="5" width="25.140625" customWidth="1"/>
    <col min="6" max="6" width="9.85546875" customWidth="1"/>
    <col min="10" max="10" width="22.28515625" customWidth="1"/>
    <col min="12" max="12" width="24.42578125" customWidth="1"/>
    <col min="13" max="14" width="17.7109375" customWidth="1"/>
  </cols>
  <sheetData>
    <row r="1" spans="1:8" ht="21" x14ac:dyDescent="0.35">
      <c r="A1" s="35" t="s">
        <v>27</v>
      </c>
      <c r="F1" s="45" t="s">
        <v>149</v>
      </c>
    </row>
    <row r="2" spans="1:8" ht="21" x14ac:dyDescent="0.35">
      <c r="A2" s="44" t="s">
        <v>99</v>
      </c>
    </row>
    <row r="3" spans="1:8" ht="21" x14ac:dyDescent="0.35">
      <c r="A3" s="44"/>
    </row>
    <row r="4" spans="1:8" x14ac:dyDescent="0.25">
      <c r="A4" s="42" t="s">
        <v>116</v>
      </c>
    </row>
    <row r="6" spans="1:8" x14ac:dyDescent="0.25">
      <c r="A6" s="42" t="s">
        <v>114</v>
      </c>
    </row>
    <row r="7" spans="1:8" s="42" customFormat="1" ht="11.25" x14ac:dyDescent="0.25">
      <c r="A7" s="42" t="s">
        <v>120</v>
      </c>
    </row>
    <row r="8" spans="1:8" x14ac:dyDescent="0.25">
      <c r="A8" s="42" t="s">
        <v>140</v>
      </c>
    </row>
    <row r="10" spans="1:8" ht="15.75" x14ac:dyDescent="0.25">
      <c r="A10" s="56" t="s">
        <v>139</v>
      </c>
      <c r="B10" s="56" t="s">
        <v>137</v>
      </c>
      <c r="C10" s="48"/>
    </row>
    <row r="11" spans="1:8" x14ac:dyDescent="0.25">
      <c r="A11" s="42" t="s">
        <v>141</v>
      </c>
      <c r="B11" s="42" t="s">
        <v>127</v>
      </c>
      <c r="D11" s="42" t="s">
        <v>117</v>
      </c>
    </row>
    <row r="12" spans="1:8" x14ac:dyDescent="0.25">
      <c r="A12" s="42" t="s">
        <v>142</v>
      </c>
      <c r="B12" s="42" t="s">
        <v>126</v>
      </c>
      <c r="D12" s="42" t="s">
        <v>117</v>
      </c>
    </row>
    <row r="13" spans="1:8" x14ac:dyDescent="0.25">
      <c r="A13" s="42" t="s">
        <v>143</v>
      </c>
      <c r="B13" s="42" t="s">
        <v>138</v>
      </c>
      <c r="D13" s="42" t="s">
        <v>128</v>
      </c>
    </row>
    <row r="14" spans="1:8" ht="17.25" customHeight="1" x14ac:dyDescent="0.25">
      <c r="A14" s="42" t="s">
        <v>144</v>
      </c>
      <c r="B14" s="42" t="s">
        <v>100</v>
      </c>
      <c r="D14" s="42" t="s">
        <v>118</v>
      </c>
      <c r="H14" s="47" t="s">
        <v>115</v>
      </c>
    </row>
    <row r="15" spans="1:8" ht="17.25" customHeight="1" x14ac:dyDescent="0.25">
      <c r="A15" s="42" t="s">
        <v>145</v>
      </c>
      <c r="B15" s="42" t="s">
        <v>101</v>
      </c>
      <c r="D15" s="42" t="s">
        <v>118</v>
      </c>
      <c r="G15" s="47" t="s">
        <v>115</v>
      </c>
    </row>
    <row r="16" spans="1:8" x14ac:dyDescent="0.25">
      <c r="A16" s="42" t="s">
        <v>146</v>
      </c>
      <c r="B16" s="42" t="s">
        <v>102</v>
      </c>
      <c r="D16" s="42" t="s">
        <v>119</v>
      </c>
    </row>
    <row r="20" spans="1:3" x14ac:dyDescent="0.25">
      <c r="A20" s="43"/>
    </row>
    <row r="21" spans="1:3" x14ac:dyDescent="0.25">
      <c r="A21" s="43"/>
      <c r="C21" s="49"/>
    </row>
    <row r="27" spans="1:3" ht="15.75" x14ac:dyDescent="0.25">
      <c r="B27" s="50"/>
    </row>
    <row r="96" spans="1:4" ht="20.25" x14ac:dyDescent="0.3">
      <c r="A96" s="37"/>
      <c r="B96" s="7"/>
      <c r="C96" s="7"/>
      <c r="D96" s="7"/>
    </row>
    <row r="99" spans="1:11" ht="18" x14ac:dyDescent="0.25">
      <c r="A99" s="36"/>
      <c r="F99" s="14"/>
      <c r="G99" s="15"/>
      <c r="H99" s="15"/>
      <c r="I99" s="15"/>
      <c r="J99" s="15"/>
      <c r="K99" s="15"/>
    </row>
    <row r="101" spans="1:11" x14ac:dyDescent="0.25">
      <c r="F101" s="20"/>
      <c r="G101" s="20"/>
      <c r="H101" s="20"/>
      <c r="I101" s="20"/>
      <c r="J101" s="20"/>
    </row>
    <row r="103" spans="1:11" ht="15.75" x14ac:dyDescent="0.25">
      <c r="A103" s="38"/>
    </row>
    <row r="104" spans="1:11" ht="15.75" x14ac:dyDescent="0.25">
      <c r="A104" s="39"/>
      <c r="J104" s="13"/>
    </row>
    <row r="106" spans="1:11" x14ac:dyDescent="0.25">
      <c r="B106" s="8"/>
      <c r="C106" s="8"/>
    </row>
    <row r="108" spans="1:11" ht="21" x14ac:dyDescent="0.35">
      <c r="A108" s="40"/>
    </row>
    <row r="110" spans="1:11" x14ac:dyDescent="0.25">
      <c r="A110" s="14"/>
      <c r="F110" s="14"/>
    </row>
    <row r="111" spans="1:11" ht="15.75" x14ac:dyDescent="0.25">
      <c r="F111" s="23"/>
      <c r="G111" s="41"/>
      <c r="H111" s="41"/>
      <c r="I111" s="41"/>
      <c r="J111" s="41"/>
      <c r="K111" s="15"/>
    </row>
    <row r="112" spans="1:11" x14ac:dyDescent="0.25">
      <c r="B112" s="14"/>
      <c r="G112" s="15"/>
      <c r="H112" s="15"/>
      <c r="I112" s="15"/>
      <c r="J112" s="15"/>
      <c r="K112" s="34"/>
    </row>
    <row r="113" spans="1:11" x14ac:dyDescent="0.25">
      <c r="D113" s="1"/>
      <c r="H113" s="13"/>
      <c r="J113" s="13"/>
      <c r="K113" s="13"/>
    </row>
    <row r="114" spans="1:11" x14ac:dyDescent="0.25">
      <c r="H114" s="13"/>
      <c r="J114" s="13"/>
      <c r="K114" s="13"/>
    </row>
    <row r="115" spans="1:11" x14ac:dyDescent="0.25">
      <c r="A115" s="13"/>
      <c r="K115" s="13"/>
    </row>
  </sheetData>
  <phoneticPr fontId="3" type="noConversion"/>
  <pageMargins left="0.23622047244094488" right="0.23622047244094488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64" workbookViewId="0">
      <selection activeCell="H74" sqref="H74"/>
    </sheetView>
  </sheetViews>
  <sheetFormatPr defaultColWidth="8.85546875" defaultRowHeight="15" x14ac:dyDescent="0.25"/>
  <cols>
    <col min="1" max="1" width="30.28515625" customWidth="1"/>
    <col min="2" max="2" width="11.42578125" customWidth="1"/>
    <col min="3" max="3" width="19.140625" customWidth="1"/>
    <col min="4" max="4" width="23.42578125" customWidth="1"/>
    <col min="5" max="5" width="27.85546875" customWidth="1"/>
    <col min="6" max="6" width="16.42578125" customWidth="1"/>
  </cols>
  <sheetData>
    <row r="1" spans="1:6" ht="18.75" x14ac:dyDescent="0.3">
      <c r="A1" s="53" t="s">
        <v>105</v>
      </c>
    </row>
    <row r="3" spans="1:6" ht="18.75" x14ac:dyDescent="0.3">
      <c r="A3" s="4" t="s">
        <v>98</v>
      </c>
      <c r="B3" s="4" t="s">
        <v>67</v>
      </c>
      <c r="C3" s="4" t="s">
        <v>99</v>
      </c>
    </row>
    <row r="4" spans="1:6" x14ac:dyDescent="0.25">
      <c r="B4" t="s">
        <v>28</v>
      </c>
    </row>
    <row r="5" spans="1:6" x14ac:dyDescent="0.25">
      <c r="A5" s="51"/>
    </row>
    <row r="6" spans="1:6" ht="15.75" x14ac:dyDescent="0.25">
      <c r="A6" s="52" t="s">
        <v>124</v>
      </c>
    </row>
    <row r="7" spans="1:6" ht="15.75" x14ac:dyDescent="0.25">
      <c r="A7" s="52" t="s">
        <v>121</v>
      </c>
    </row>
    <row r="8" spans="1:6" x14ac:dyDescent="0.25">
      <c r="A8" s="51" t="s">
        <v>122</v>
      </c>
    </row>
    <row r="9" spans="1:6" x14ac:dyDescent="0.25">
      <c r="A9" s="51" t="s">
        <v>123</v>
      </c>
    </row>
    <row r="10" spans="1:6" x14ac:dyDescent="0.25">
      <c r="A10" s="51" t="s">
        <v>125</v>
      </c>
    </row>
    <row r="12" spans="1:6" x14ac:dyDescent="0.25">
      <c r="D12" s="5" t="s">
        <v>87</v>
      </c>
      <c r="F12" t="s">
        <v>79</v>
      </c>
    </row>
    <row r="13" spans="1:6" x14ac:dyDescent="0.25">
      <c r="A13" s="3" t="s">
        <v>69</v>
      </c>
      <c r="B13" s="3" t="s">
        <v>68</v>
      </c>
      <c r="C13" s="3"/>
      <c r="D13" s="3" t="s">
        <v>71</v>
      </c>
      <c r="E13" s="3" t="s">
        <v>72</v>
      </c>
      <c r="F13" s="3" t="s">
        <v>70</v>
      </c>
    </row>
    <row r="14" spans="1:6" x14ac:dyDescent="0.25">
      <c r="A14" s="1">
        <v>41274</v>
      </c>
      <c r="C14" t="s">
        <v>83</v>
      </c>
      <c r="F14">
        <v>210</v>
      </c>
    </row>
    <row r="15" spans="1:6" x14ac:dyDescent="0.25">
      <c r="A15" s="1">
        <v>41274</v>
      </c>
      <c r="B15">
        <v>2997</v>
      </c>
      <c r="C15" t="s">
        <v>78</v>
      </c>
      <c r="E15">
        <v>-10</v>
      </c>
      <c r="F15">
        <v>200</v>
      </c>
    </row>
    <row r="16" spans="1:6" x14ac:dyDescent="0.25">
      <c r="A16" s="1"/>
    </row>
    <row r="17" spans="1:6" x14ac:dyDescent="0.25">
      <c r="A17" s="1">
        <v>41275</v>
      </c>
      <c r="C17" t="s">
        <v>73</v>
      </c>
      <c r="F17">
        <v>200</v>
      </c>
    </row>
    <row r="18" spans="1:6" x14ac:dyDescent="0.25">
      <c r="A18" s="1">
        <v>41286</v>
      </c>
      <c r="B18">
        <v>3345</v>
      </c>
      <c r="C18" t="s">
        <v>74</v>
      </c>
      <c r="D18">
        <v>1000</v>
      </c>
      <c r="F18">
        <v>1200</v>
      </c>
    </row>
    <row r="19" spans="1:6" x14ac:dyDescent="0.25">
      <c r="A19" s="1">
        <v>41290</v>
      </c>
      <c r="B19">
        <v>3376</v>
      </c>
      <c r="C19" t="s">
        <v>75</v>
      </c>
      <c r="E19">
        <v>1200</v>
      </c>
      <c r="F19">
        <v>0</v>
      </c>
    </row>
    <row r="20" spans="1:6" x14ac:dyDescent="0.25">
      <c r="A20" s="1">
        <v>41307</v>
      </c>
      <c r="B20">
        <v>3481</v>
      </c>
      <c r="C20" t="s">
        <v>74</v>
      </c>
      <c r="D20">
        <v>1200</v>
      </c>
      <c r="F20">
        <v>1200</v>
      </c>
    </row>
    <row r="21" spans="1:6" x14ac:dyDescent="0.25">
      <c r="A21" s="1">
        <v>41310</v>
      </c>
      <c r="B21">
        <v>3771</v>
      </c>
      <c r="C21" t="s">
        <v>75</v>
      </c>
      <c r="E21">
        <v>1000</v>
      </c>
      <c r="F21">
        <v>200</v>
      </c>
    </row>
    <row r="22" spans="1:6" x14ac:dyDescent="0.25">
      <c r="A22" s="1">
        <v>41345</v>
      </c>
      <c r="B22">
        <v>3893</v>
      </c>
      <c r="C22" t="s">
        <v>74</v>
      </c>
      <c r="D22">
        <v>1000</v>
      </c>
      <c r="F22">
        <v>1200</v>
      </c>
    </row>
    <row r="23" spans="1:6" x14ac:dyDescent="0.25">
      <c r="A23" s="9">
        <v>41349</v>
      </c>
      <c r="B23" s="10">
        <v>4003</v>
      </c>
      <c r="C23" s="10" t="s">
        <v>75</v>
      </c>
      <c r="D23" s="10"/>
      <c r="E23" s="10">
        <v>800</v>
      </c>
      <c r="F23" s="10">
        <v>400</v>
      </c>
    </row>
    <row r="24" spans="1:6" x14ac:dyDescent="0.25">
      <c r="D24">
        <f>SUM(D17:D23)</f>
        <v>3200</v>
      </c>
      <c r="E24">
        <f>SUM(E17:E23)</f>
        <v>3000</v>
      </c>
    </row>
    <row r="26" spans="1:6" x14ac:dyDescent="0.25">
      <c r="A26" s="1">
        <v>41364</v>
      </c>
      <c r="C26" t="s">
        <v>83</v>
      </c>
      <c r="F26">
        <v>400</v>
      </c>
    </row>
    <row r="27" spans="1:6" x14ac:dyDescent="0.25">
      <c r="A27" s="1">
        <v>41364</v>
      </c>
      <c r="B27">
        <v>4016</v>
      </c>
      <c r="C27" t="s">
        <v>77</v>
      </c>
      <c r="E27">
        <v>-20</v>
      </c>
      <c r="F27">
        <v>380</v>
      </c>
    </row>
    <row r="29" spans="1:6" x14ac:dyDescent="0.25">
      <c r="A29" s="1">
        <v>41365</v>
      </c>
      <c r="C29" t="s">
        <v>76</v>
      </c>
      <c r="F29">
        <v>380</v>
      </c>
    </row>
    <row r="33" spans="1:6" x14ac:dyDescent="0.25">
      <c r="D33" s="5" t="s">
        <v>86</v>
      </c>
      <c r="F33" t="s">
        <v>79</v>
      </c>
    </row>
    <row r="34" spans="1:6" x14ac:dyDescent="0.25">
      <c r="A34" s="3" t="s">
        <v>69</v>
      </c>
      <c r="B34" s="3" t="s">
        <v>68</v>
      </c>
      <c r="C34" s="3"/>
      <c r="D34" s="3" t="s">
        <v>71</v>
      </c>
      <c r="E34" s="3" t="s">
        <v>72</v>
      </c>
      <c r="F34" s="3" t="s">
        <v>70</v>
      </c>
    </row>
    <row r="35" spans="1:6" x14ac:dyDescent="0.25">
      <c r="A35" s="1">
        <v>41274</v>
      </c>
      <c r="C35" t="s">
        <v>83</v>
      </c>
      <c r="F35">
        <v>50</v>
      </c>
    </row>
    <row r="36" spans="1:6" x14ac:dyDescent="0.25">
      <c r="A36" s="1">
        <v>41274</v>
      </c>
      <c r="B36">
        <v>2997</v>
      </c>
      <c r="C36" t="s">
        <v>78</v>
      </c>
      <c r="E36">
        <v>-10</v>
      </c>
      <c r="F36">
        <v>40</v>
      </c>
    </row>
    <row r="37" spans="1:6" x14ac:dyDescent="0.25">
      <c r="A37" s="1"/>
    </row>
    <row r="38" spans="1:6" x14ac:dyDescent="0.25">
      <c r="A38" s="1">
        <v>41275</v>
      </c>
      <c r="C38" t="s">
        <v>73</v>
      </c>
      <c r="F38">
        <v>40</v>
      </c>
    </row>
    <row r="39" spans="1:6" x14ac:dyDescent="0.25">
      <c r="A39" s="1">
        <v>41286</v>
      </c>
      <c r="B39">
        <v>3345</v>
      </c>
      <c r="C39" t="s">
        <v>74</v>
      </c>
      <c r="D39">
        <v>460</v>
      </c>
      <c r="F39">
        <v>500</v>
      </c>
    </row>
    <row r="40" spans="1:6" x14ac:dyDescent="0.25">
      <c r="A40" s="1">
        <v>41292</v>
      </c>
      <c r="B40">
        <v>3389</v>
      </c>
      <c r="C40" t="s">
        <v>75</v>
      </c>
      <c r="E40">
        <v>400</v>
      </c>
      <c r="F40">
        <v>100</v>
      </c>
    </row>
    <row r="41" spans="1:6" x14ac:dyDescent="0.25">
      <c r="A41" s="1">
        <v>41307</v>
      </c>
      <c r="B41">
        <v>3481</v>
      </c>
      <c r="C41" t="s">
        <v>74</v>
      </c>
      <c r="D41">
        <v>500</v>
      </c>
      <c r="F41">
        <v>600</v>
      </c>
    </row>
    <row r="42" spans="1:6" x14ac:dyDescent="0.25">
      <c r="A42" s="1">
        <v>41312</v>
      </c>
      <c r="B42">
        <v>3819</v>
      </c>
      <c r="C42" t="s">
        <v>75</v>
      </c>
      <c r="E42">
        <v>360</v>
      </c>
      <c r="F42">
        <v>240</v>
      </c>
    </row>
    <row r="43" spans="1:6" x14ac:dyDescent="0.25">
      <c r="A43" s="1">
        <v>41345</v>
      </c>
      <c r="B43">
        <v>3893</v>
      </c>
      <c r="C43" t="s">
        <v>74</v>
      </c>
      <c r="D43">
        <v>100</v>
      </c>
      <c r="F43">
        <v>340</v>
      </c>
    </row>
    <row r="44" spans="1:6" x14ac:dyDescent="0.25">
      <c r="A44" s="11">
        <v>41352</v>
      </c>
      <c r="B44" s="12">
        <v>4044</v>
      </c>
      <c r="C44" s="12" t="s">
        <v>75</v>
      </c>
      <c r="D44" s="12"/>
      <c r="E44" s="12">
        <v>320</v>
      </c>
      <c r="F44" s="12">
        <v>20</v>
      </c>
    </row>
    <row r="45" spans="1:6" x14ac:dyDescent="0.25">
      <c r="D45">
        <f>SUM(D39:D44)</f>
        <v>1060</v>
      </c>
      <c r="E45">
        <f>SUM(E39:E44)</f>
        <v>1080</v>
      </c>
    </row>
    <row r="47" spans="1:6" x14ac:dyDescent="0.25">
      <c r="A47" s="1">
        <v>41364</v>
      </c>
      <c r="C47" t="s">
        <v>83</v>
      </c>
      <c r="F47">
        <v>20</v>
      </c>
    </row>
    <row r="48" spans="1:6" x14ac:dyDescent="0.25">
      <c r="A48" s="1">
        <v>41364</v>
      </c>
      <c r="B48">
        <v>4016</v>
      </c>
      <c r="C48" t="s">
        <v>77</v>
      </c>
      <c r="E48">
        <v>0</v>
      </c>
      <c r="F48">
        <v>20</v>
      </c>
    </row>
    <row r="50" spans="1:6" x14ac:dyDescent="0.25">
      <c r="A50" s="1">
        <v>41365</v>
      </c>
      <c r="C50" t="s">
        <v>76</v>
      </c>
      <c r="F50">
        <v>20</v>
      </c>
    </row>
    <row r="54" spans="1:6" x14ac:dyDescent="0.25">
      <c r="D54" s="5" t="s">
        <v>85</v>
      </c>
      <c r="F54" t="s">
        <v>79</v>
      </c>
    </row>
    <row r="55" spans="1:6" x14ac:dyDescent="0.25">
      <c r="A55" s="3" t="s">
        <v>69</v>
      </c>
      <c r="B55" s="3" t="s">
        <v>68</v>
      </c>
      <c r="C55" s="3"/>
      <c r="D55" s="3" t="s">
        <v>71</v>
      </c>
      <c r="E55" s="3" t="s">
        <v>72</v>
      </c>
      <c r="F55" s="3" t="s">
        <v>70</v>
      </c>
    </row>
    <row r="56" spans="1:6" x14ac:dyDescent="0.25">
      <c r="A56" s="1">
        <v>41274</v>
      </c>
      <c r="C56" t="s">
        <v>83</v>
      </c>
      <c r="F56">
        <v>40</v>
      </c>
    </row>
    <row r="57" spans="1:6" x14ac:dyDescent="0.25">
      <c r="A57" s="1">
        <v>41274</v>
      </c>
      <c r="B57">
        <v>2997</v>
      </c>
      <c r="C57" t="s">
        <v>78</v>
      </c>
      <c r="E57">
        <v>0</v>
      </c>
      <c r="F57">
        <v>40</v>
      </c>
    </row>
    <row r="58" spans="1:6" x14ac:dyDescent="0.25">
      <c r="A58" s="1"/>
    </row>
    <row r="59" spans="1:6" x14ac:dyDescent="0.25">
      <c r="A59" s="1">
        <v>41275</v>
      </c>
      <c r="C59" t="s">
        <v>73</v>
      </c>
      <c r="F59">
        <v>40</v>
      </c>
    </row>
    <row r="60" spans="1:6" x14ac:dyDescent="0.25">
      <c r="A60" s="1">
        <v>41286</v>
      </c>
      <c r="B60">
        <v>3345</v>
      </c>
      <c r="C60" t="s">
        <v>74</v>
      </c>
      <c r="D60">
        <v>400</v>
      </c>
      <c r="F60">
        <v>440</v>
      </c>
    </row>
    <row r="61" spans="1:6" x14ac:dyDescent="0.25">
      <c r="A61" s="1">
        <v>41291</v>
      </c>
      <c r="B61">
        <v>3388</v>
      </c>
      <c r="C61" t="s">
        <v>75</v>
      </c>
      <c r="E61">
        <v>300</v>
      </c>
      <c r="F61">
        <v>140</v>
      </c>
    </row>
    <row r="62" spans="1:6" x14ac:dyDescent="0.25">
      <c r="A62" s="1">
        <v>41307</v>
      </c>
      <c r="B62">
        <v>3481</v>
      </c>
      <c r="C62" t="s">
        <v>74</v>
      </c>
      <c r="D62">
        <v>300</v>
      </c>
      <c r="F62">
        <v>440</v>
      </c>
    </row>
    <row r="63" spans="1:6" x14ac:dyDescent="0.25">
      <c r="A63" s="1">
        <v>41311</v>
      </c>
      <c r="B63">
        <v>3805</v>
      </c>
      <c r="C63" t="s">
        <v>75</v>
      </c>
      <c r="E63">
        <v>260</v>
      </c>
      <c r="F63">
        <v>180</v>
      </c>
    </row>
    <row r="64" spans="1:6" x14ac:dyDescent="0.25">
      <c r="A64" s="1">
        <v>41345</v>
      </c>
      <c r="B64">
        <v>3893</v>
      </c>
      <c r="C64" t="s">
        <v>74</v>
      </c>
      <c r="D64">
        <v>200</v>
      </c>
      <c r="F64">
        <v>380</v>
      </c>
    </row>
    <row r="65" spans="1:6" x14ac:dyDescent="0.25">
      <c r="A65" s="11">
        <v>41350</v>
      </c>
      <c r="B65" s="12">
        <v>4032</v>
      </c>
      <c r="C65" s="12" t="s">
        <v>75</v>
      </c>
      <c r="D65" s="12"/>
      <c r="E65" s="12">
        <v>220</v>
      </c>
      <c r="F65" s="12">
        <v>160</v>
      </c>
    </row>
    <row r="66" spans="1:6" x14ac:dyDescent="0.25">
      <c r="D66">
        <f>SUM(D60:D65)</f>
        <v>900</v>
      </c>
      <c r="E66">
        <f>SUM(E60:E65)</f>
        <v>780</v>
      </c>
    </row>
    <row r="68" spans="1:6" x14ac:dyDescent="0.25">
      <c r="A68" s="1">
        <v>41364</v>
      </c>
      <c r="C68" t="s">
        <v>83</v>
      </c>
      <c r="F68">
        <v>160</v>
      </c>
    </row>
    <row r="69" spans="1:6" x14ac:dyDescent="0.25">
      <c r="A69" s="1">
        <v>41729</v>
      </c>
      <c r="B69">
        <v>4016</v>
      </c>
      <c r="C69" t="s">
        <v>77</v>
      </c>
      <c r="E69">
        <v>-20</v>
      </c>
      <c r="F69">
        <v>140</v>
      </c>
    </row>
    <row r="71" spans="1:6" x14ac:dyDescent="0.25">
      <c r="A71" s="1">
        <v>41365</v>
      </c>
      <c r="C71" t="s">
        <v>76</v>
      </c>
      <c r="F71">
        <v>140</v>
      </c>
    </row>
    <row r="74" spans="1:6" x14ac:dyDescent="0.25">
      <c r="D74" s="5" t="s">
        <v>84</v>
      </c>
      <c r="F74" t="s">
        <v>79</v>
      </c>
    </row>
    <row r="75" spans="1:6" x14ac:dyDescent="0.25">
      <c r="A75" s="3" t="s">
        <v>69</v>
      </c>
      <c r="B75" s="3" t="s">
        <v>68</v>
      </c>
      <c r="C75" s="3"/>
      <c r="D75" s="3" t="s">
        <v>71</v>
      </c>
      <c r="E75" s="3" t="s">
        <v>72</v>
      </c>
      <c r="F75" s="3" t="s">
        <v>70</v>
      </c>
    </row>
    <row r="76" spans="1:6" x14ac:dyDescent="0.25">
      <c r="A76" s="1">
        <v>41274</v>
      </c>
      <c r="C76" t="s">
        <v>83</v>
      </c>
      <c r="F76">
        <v>500</v>
      </c>
    </row>
    <row r="77" spans="1:6" x14ac:dyDescent="0.25">
      <c r="A77" s="1">
        <v>41274</v>
      </c>
      <c r="B77">
        <v>2997</v>
      </c>
      <c r="C77" t="s">
        <v>78</v>
      </c>
      <c r="E77">
        <f>-40</f>
        <v>-40</v>
      </c>
      <c r="F77">
        <v>460</v>
      </c>
    </row>
    <row r="78" spans="1:6" x14ac:dyDescent="0.25">
      <c r="A78" s="1"/>
    </row>
    <row r="79" spans="1:6" x14ac:dyDescent="0.25">
      <c r="A79" s="1">
        <v>41275</v>
      </c>
      <c r="B79">
        <v>3314</v>
      </c>
      <c r="C79" t="s">
        <v>73</v>
      </c>
      <c r="F79">
        <v>460</v>
      </c>
    </row>
    <row r="80" spans="1:6" x14ac:dyDescent="0.25">
      <c r="A80" s="1">
        <v>41286</v>
      </c>
      <c r="B80">
        <v>3345</v>
      </c>
      <c r="C80" t="s">
        <v>74</v>
      </c>
      <c r="D80">
        <v>3000</v>
      </c>
      <c r="F80">
        <v>3460</v>
      </c>
    </row>
    <row r="81" spans="1:6" x14ac:dyDescent="0.25">
      <c r="A81" s="1">
        <v>41290</v>
      </c>
      <c r="B81">
        <v>3376</v>
      </c>
      <c r="C81" t="s">
        <v>93</v>
      </c>
      <c r="E81">
        <v>960</v>
      </c>
      <c r="F81">
        <v>2500</v>
      </c>
    </row>
    <row r="82" spans="1:6" x14ac:dyDescent="0.25">
      <c r="A82" s="1">
        <v>41291</v>
      </c>
      <c r="B82">
        <v>3388</v>
      </c>
      <c r="C82" t="s">
        <v>94</v>
      </c>
      <c r="E82">
        <v>240</v>
      </c>
      <c r="F82">
        <v>2260</v>
      </c>
    </row>
    <row r="83" spans="1:6" x14ac:dyDescent="0.25">
      <c r="A83" s="1">
        <v>41292</v>
      </c>
      <c r="B83">
        <v>3389</v>
      </c>
      <c r="C83" t="s">
        <v>95</v>
      </c>
      <c r="E83">
        <v>320</v>
      </c>
      <c r="F83">
        <v>1940</v>
      </c>
    </row>
    <row r="84" spans="1:6" x14ac:dyDescent="0.25">
      <c r="A84" s="1">
        <v>41310</v>
      </c>
      <c r="B84">
        <v>3771</v>
      </c>
      <c r="C84" t="s">
        <v>93</v>
      </c>
      <c r="E84">
        <v>800</v>
      </c>
      <c r="F84">
        <v>1140</v>
      </c>
    </row>
    <row r="85" spans="1:6" x14ac:dyDescent="0.25">
      <c r="A85" s="1">
        <v>41311</v>
      </c>
      <c r="B85">
        <v>3805</v>
      </c>
      <c r="C85" t="s">
        <v>94</v>
      </c>
      <c r="E85">
        <v>208</v>
      </c>
      <c r="F85">
        <v>932</v>
      </c>
    </row>
    <row r="86" spans="1:6" x14ac:dyDescent="0.25">
      <c r="A86" s="1">
        <v>41312</v>
      </c>
      <c r="B86">
        <v>3819</v>
      </c>
      <c r="C86" t="s">
        <v>95</v>
      </c>
      <c r="E86">
        <v>288</v>
      </c>
      <c r="F86">
        <v>644</v>
      </c>
    </row>
    <row r="87" spans="1:6" x14ac:dyDescent="0.25">
      <c r="A87" s="1">
        <v>41334</v>
      </c>
      <c r="B87">
        <v>3481</v>
      </c>
      <c r="C87" t="s">
        <v>74</v>
      </c>
      <c r="D87">
        <v>2000</v>
      </c>
      <c r="F87">
        <v>2644</v>
      </c>
    </row>
    <row r="88" spans="1:6" x14ac:dyDescent="0.25">
      <c r="A88" s="1"/>
    </row>
    <row r="89" spans="1:6" x14ac:dyDescent="0.25">
      <c r="A89" s="1">
        <v>41349</v>
      </c>
      <c r="B89">
        <v>4003</v>
      </c>
      <c r="C89" t="s">
        <v>93</v>
      </c>
      <c r="E89">
        <v>640</v>
      </c>
      <c r="F89">
        <v>2004</v>
      </c>
    </row>
    <row r="90" spans="1:6" x14ac:dyDescent="0.25">
      <c r="A90" s="1">
        <v>41350</v>
      </c>
      <c r="B90">
        <v>4032</v>
      </c>
      <c r="C90" t="s">
        <v>94</v>
      </c>
      <c r="E90">
        <v>176</v>
      </c>
      <c r="F90">
        <v>1828</v>
      </c>
    </row>
    <row r="91" spans="1:6" x14ac:dyDescent="0.25">
      <c r="A91" s="11">
        <v>41352</v>
      </c>
      <c r="B91" s="12">
        <v>4044</v>
      </c>
      <c r="C91" s="12" t="s">
        <v>95</v>
      </c>
      <c r="D91" s="12"/>
      <c r="E91" s="12">
        <v>256</v>
      </c>
      <c r="F91" s="12">
        <v>1572</v>
      </c>
    </row>
    <row r="92" spans="1:6" x14ac:dyDescent="0.25">
      <c r="D92">
        <f>SUM(D80:D91)</f>
        <v>5000</v>
      </c>
      <c r="E92">
        <f>SUM(E80:E91)</f>
        <v>3888</v>
      </c>
    </row>
    <row r="94" spans="1:6" x14ac:dyDescent="0.25">
      <c r="A94" s="1">
        <v>41364</v>
      </c>
      <c r="C94" t="s">
        <v>83</v>
      </c>
      <c r="F94">
        <v>1572</v>
      </c>
    </row>
    <row r="95" spans="1:6" x14ac:dyDescent="0.25">
      <c r="A95" s="1">
        <v>41729</v>
      </c>
      <c r="B95">
        <v>4016</v>
      </c>
      <c r="C95" t="s">
        <v>77</v>
      </c>
      <c r="E95">
        <v>-32</v>
      </c>
      <c r="F95">
        <v>1540</v>
      </c>
    </row>
    <row r="97" spans="1:6" x14ac:dyDescent="0.25">
      <c r="A97" s="1">
        <v>41365</v>
      </c>
      <c r="C97" t="s">
        <v>76</v>
      </c>
      <c r="F97">
        <v>1540</v>
      </c>
    </row>
  </sheetData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0" workbookViewId="0"/>
  </sheetViews>
  <sheetFormatPr defaultColWidth="8.85546875" defaultRowHeight="15" x14ac:dyDescent="0.25"/>
  <cols>
    <col min="1" max="1" width="26.5703125" customWidth="1"/>
    <col min="2" max="2" width="11.140625" customWidth="1"/>
    <col min="3" max="3" width="18.5703125" customWidth="1"/>
    <col min="4" max="4" width="22.7109375" customWidth="1"/>
    <col min="5" max="5" width="20.7109375" customWidth="1"/>
    <col min="6" max="6" width="15.28515625" customWidth="1"/>
  </cols>
  <sheetData>
    <row r="1" spans="1:6" ht="18.75" x14ac:dyDescent="0.3">
      <c r="A1" s="53" t="s">
        <v>105</v>
      </c>
    </row>
    <row r="2" spans="1:6" ht="18.75" x14ac:dyDescent="0.3">
      <c r="A2" s="53"/>
    </row>
    <row r="3" spans="1:6" ht="18.75" x14ac:dyDescent="0.3">
      <c r="A3" s="4" t="s">
        <v>98</v>
      </c>
      <c r="B3" s="4" t="s">
        <v>80</v>
      </c>
      <c r="D3" s="4" t="s">
        <v>99</v>
      </c>
    </row>
    <row r="4" spans="1:6" x14ac:dyDescent="0.25">
      <c r="B4" t="s">
        <v>28</v>
      </c>
    </row>
    <row r="6" spans="1:6" x14ac:dyDescent="0.25">
      <c r="D6" s="2" t="s">
        <v>88</v>
      </c>
    </row>
    <row r="7" spans="1:6" x14ac:dyDescent="0.25">
      <c r="A7" s="3" t="s">
        <v>69</v>
      </c>
      <c r="B7" s="3" t="s">
        <v>68</v>
      </c>
      <c r="C7" s="3"/>
      <c r="D7" s="6" t="s">
        <v>81</v>
      </c>
      <c r="E7" s="6" t="s">
        <v>82</v>
      </c>
      <c r="F7" s="3" t="s">
        <v>70</v>
      </c>
    </row>
    <row r="8" spans="1:6" x14ac:dyDescent="0.25">
      <c r="A8" s="1">
        <v>41274</v>
      </c>
      <c r="C8" t="s">
        <v>83</v>
      </c>
      <c r="F8">
        <v>800</v>
      </c>
    </row>
    <row r="9" spans="1:6" x14ac:dyDescent="0.25">
      <c r="A9" s="1">
        <v>41274</v>
      </c>
      <c r="B9">
        <v>2997</v>
      </c>
      <c r="C9" t="s">
        <v>78</v>
      </c>
      <c r="E9">
        <v>0</v>
      </c>
      <c r="F9">
        <v>800</v>
      </c>
    </row>
    <row r="10" spans="1:6" x14ac:dyDescent="0.25">
      <c r="A10" s="1"/>
    </row>
    <row r="11" spans="1:6" x14ac:dyDescent="0.25">
      <c r="A11" s="1">
        <v>41275</v>
      </c>
      <c r="C11" t="s">
        <v>73</v>
      </c>
      <c r="F11">
        <v>800</v>
      </c>
    </row>
    <row r="12" spans="1:6" x14ac:dyDescent="0.25">
      <c r="A12" s="1">
        <v>41290</v>
      </c>
      <c r="B12">
        <v>3376</v>
      </c>
      <c r="C12" t="s">
        <v>75</v>
      </c>
      <c r="D12">
        <v>12000</v>
      </c>
      <c r="F12">
        <v>12800</v>
      </c>
    </row>
    <row r="13" spans="1:6" x14ac:dyDescent="0.25">
      <c r="A13" s="1">
        <v>41292</v>
      </c>
      <c r="B13">
        <v>3481</v>
      </c>
      <c r="C13" t="s">
        <v>91</v>
      </c>
      <c r="E13">
        <v>11600</v>
      </c>
      <c r="F13">
        <v>1200</v>
      </c>
    </row>
    <row r="14" spans="1:6" x14ac:dyDescent="0.25">
      <c r="A14" s="1">
        <v>41310</v>
      </c>
      <c r="B14">
        <v>3771</v>
      </c>
      <c r="C14" t="s">
        <v>75</v>
      </c>
      <c r="D14">
        <v>10000</v>
      </c>
      <c r="F14">
        <v>11200</v>
      </c>
    </row>
    <row r="15" spans="1:6" x14ac:dyDescent="0.25">
      <c r="A15" s="1">
        <v>41313</v>
      </c>
      <c r="B15">
        <v>3893</v>
      </c>
      <c r="C15" t="s">
        <v>91</v>
      </c>
      <c r="E15">
        <v>11000</v>
      </c>
      <c r="F15">
        <v>200</v>
      </c>
    </row>
    <row r="16" spans="1:6" x14ac:dyDescent="0.25">
      <c r="A16" s="1">
        <v>41349</v>
      </c>
      <c r="B16">
        <v>4003</v>
      </c>
      <c r="C16" t="s">
        <v>75</v>
      </c>
      <c r="D16">
        <v>8000</v>
      </c>
      <c r="F16">
        <v>8200</v>
      </c>
    </row>
    <row r="17" spans="1:6" x14ac:dyDescent="0.25">
      <c r="A17" s="11">
        <v>41352</v>
      </c>
      <c r="B17" s="12">
        <v>4170</v>
      </c>
      <c r="C17" s="12" t="s">
        <v>92</v>
      </c>
      <c r="D17" s="12"/>
      <c r="E17" s="12">
        <v>7600</v>
      </c>
      <c r="F17" s="12">
        <v>600</v>
      </c>
    </row>
    <row r="18" spans="1:6" x14ac:dyDescent="0.25">
      <c r="D18">
        <f>SUM(D12:D17)</f>
        <v>30000</v>
      </c>
      <c r="E18">
        <f>SUM(E12:E17)</f>
        <v>30200</v>
      </c>
    </row>
    <row r="20" spans="1:6" x14ac:dyDescent="0.25">
      <c r="A20" s="1">
        <v>41364</v>
      </c>
      <c r="C20" t="s">
        <v>83</v>
      </c>
      <c r="F20">
        <v>600</v>
      </c>
    </row>
    <row r="21" spans="1:6" x14ac:dyDescent="0.25">
      <c r="A21" s="1">
        <v>41364</v>
      </c>
      <c r="B21">
        <v>4016</v>
      </c>
      <c r="C21" t="s">
        <v>77</v>
      </c>
      <c r="E21">
        <v>-50</v>
      </c>
      <c r="F21">
        <v>550</v>
      </c>
    </row>
    <row r="23" spans="1:6" x14ac:dyDescent="0.25">
      <c r="A23" s="1">
        <v>41365</v>
      </c>
      <c r="C23" t="s">
        <v>76</v>
      </c>
      <c r="F23">
        <v>550</v>
      </c>
    </row>
    <row r="27" spans="1:6" x14ac:dyDescent="0.25">
      <c r="D27" s="2" t="s">
        <v>89</v>
      </c>
    </row>
    <row r="28" spans="1:6" x14ac:dyDescent="0.25">
      <c r="A28" s="3" t="s">
        <v>69</v>
      </c>
      <c r="B28" s="3" t="s">
        <v>68</v>
      </c>
      <c r="C28" s="3"/>
      <c r="D28" s="6" t="s">
        <v>81</v>
      </c>
      <c r="E28" s="6" t="s">
        <v>82</v>
      </c>
      <c r="F28" s="3" t="s">
        <v>70</v>
      </c>
    </row>
    <row r="29" spans="1:6" x14ac:dyDescent="0.25">
      <c r="A29" s="1">
        <v>41274</v>
      </c>
      <c r="C29" t="s">
        <v>83</v>
      </c>
      <c r="F29">
        <v>100</v>
      </c>
    </row>
    <row r="30" spans="1:6" x14ac:dyDescent="0.25">
      <c r="A30" s="1">
        <v>41274</v>
      </c>
      <c r="B30">
        <v>2997</v>
      </c>
      <c r="C30" t="s">
        <v>78</v>
      </c>
      <c r="E30">
        <v>-20</v>
      </c>
      <c r="F30">
        <v>80</v>
      </c>
    </row>
    <row r="31" spans="1:6" x14ac:dyDescent="0.25">
      <c r="A31" s="1"/>
    </row>
    <row r="32" spans="1:6" x14ac:dyDescent="0.25">
      <c r="A32" s="1">
        <v>41275</v>
      </c>
      <c r="C32" t="s">
        <v>73</v>
      </c>
      <c r="F32">
        <v>80</v>
      </c>
    </row>
    <row r="33" spans="1:6" x14ac:dyDescent="0.25">
      <c r="A33" s="1">
        <v>41292</v>
      </c>
      <c r="B33">
        <v>3389</v>
      </c>
      <c r="C33" t="s">
        <v>75</v>
      </c>
      <c r="D33">
        <v>4000</v>
      </c>
      <c r="F33">
        <v>4080</v>
      </c>
    </row>
    <row r="34" spans="1:6" x14ac:dyDescent="0.25">
      <c r="A34" s="1">
        <v>41290</v>
      </c>
      <c r="B34">
        <v>3401</v>
      </c>
      <c r="C34" t="s">
        <v>91</v>
      </c>
      <c r="E34">
        <v>3900</v>
      </c>
      <c r="F34">
        <v>180</v>
      </c>
    </row>
    <row r="35" spans="1:6" x14ac:dyDescent="0.25">
      <c r="A35" s="1">
        <v>41312</v>
      </c>
      <c r="B35">
        <v>3819</v>
      </c>
      <c r="C35" t="s">
        <v>75</v>
      </c>
      <c r="D35">
        <v>3600</v>
      </c>
      <c r="F35">
        <v>3780</v>
      </c>
    </row>
    <row r="36" spans="1:6" x14ac:dyDescent="0.25">
      <c r="A36" s="1">
        <v>41310</v>
      </c>
      <c r="B36">
        <v>3870</v>
      </c>
      <c r="C36" t="s">
        <v>91</v>
      </c>
      <c r="E36">
        <v>3500</v>
      </c>
      <c r="F36">
        <v>280</v>
      </c>
    </row>
    <row r="37" spans="1:6" x14ac:dyDescent="0.25">
      <c r="A37" s="1">
        <v>41352</v>
      </c>
      <c r="B37">
        <v>4044</v>
      </c>
      <c r="C37" t="s">
        <v>75</v>
      </c>
      <c r="D37">
        <v>3200</v>
      </c>
      <c r="F37">
        <v>3480</v>
      </c>
    </row>
    <row r="38" spans="1:6" x14ac:dyDescent="0.25">
      <c r="A38" s="11">
        <v>41349</v>
      </c>
      <c r="B38" s="12">
        <v>4154</v>
      </c>
      <c r="C38" s="12" t="s">
        <v>92</v>
      </c>
      <c r="D38" s="12"/>
      <c r="E38" s="12">
        <v>3400</v>
      </c>
      <c r="F38" s="12">
        <v>80</v>
      </c>
    </row>
    <row r="39" spans="1:6" x14ac:dyDescent="0.25">
      <c r="D39">
        <f>SUM(D33:D38)</f>
        <v>10800</v>
      </c>
      <c r="E39">
        <f>SUM(E33:E38)</f>
        <v>10800</v>
      </c>
    </row>
    <row r="41" spans="1:6" x14ac:dyDescent="0.25">
      <c r="A41" s="1">
        <v>41364</v>
      </c>
      <c r="C41" t="s">
        <v>83</v>
      </c>
      <c r="F41">
        <v>80</v>
      </c>
    </row>
    <row r="42" spans="1:6" x14ac:dyDescent="0.25">
      <c r="A42" s="1">
        <v>41364</v>
      </c>
      <c r="B42">
        <v>4016</v>
      </c>
      <c r="C42" t="s">
        <v>77</v>
      </c>
      <c r="E42">
        <v>-30</v>
      </c>
      <c r="F42">
        <v>50</v>
      </c>
    </row>
    <row r="44" spans="1:6" x14ac:dyDescent="0.25">
      <c r="A44" s="1">
        <v>41365</v>
      </c>
      <c r="C44" t="s">
        <v>76</v>
      </c>
      <c r="F44">
        <v>50</v>
      </c>
    </row>
    <row r="48" spans="1:6" x14ac:dyDescent="0.25">
      <c r="D48" s="2" t="s">
        <v>90</v>
      </c>
    </row>
    <row r="49" spans="1:6" x14ac:dyDescent="0.25">
      <c r="A49" s="3" t="s">
        <v>69</v>
      </c>
      <c r="B49" s="3" t="s">
        <v>68</v>
      </c>
      <c r="C49" s="3"/>
      <c r="D49" s="6" t="s">
        <v>81</v>
      </c>
      <c r="E49" s="6" t="s">
        <v>82</v>
      </c>
      <c r="F49" s="3" t="s">
        <v>70</v>
      </c>
    </row>
    <row r="50" spans="1:6" x14ac:dyDescent="0.25">
      <c r="A50" s="1">
        <v>41274</v>
      </c>
      <c r="C50" t="s">
        <v>83</v>
      </c>
      <c r="F50">
        <v>160</v>
      </c>
    </row>
    <row r="51" spans="1:6" x14ac:dyDescent="0.25">
      <c r="A51" s="1">
        <v>41274</v>
      </c>
      <c r="B51">
        <v>2997</v>
      </c>
      <c r="C51" t="s">
        <v>78</v>
      </c>
      <c r="E51">
        <v>-10</v>
      </c>
      <c r="F51">
        <v>150</v>
      </c>
    </row>
    <row r="52" spans="1:6" x14ac:dyDescent="0.25">
      <c r="A52" s="1"/>
    </row>
    <row r="53" spans="1:6" x14ac:dyDescent="0.25">
      <c r="A53" s="1">
        <v>41275</v>
      </c>
      <c r="C53" t="s">
        <v>73</v>
      </c>
      <c r="F53">
        <v>150</v>
      </c>
    </row>
    <row r="54" spans="1:6" x14ac:dyDescent="0.25">
      <c r="A54" s="1">
        <v>41286</v>
      </c>
      <c r="B54">
        <v>3388</v>
      </c>
      <c r="C54" t="s">
        <v>75</v>
      </c>
      <c r="D54">
        <v>3000</v>
      </c>
      <c r="F54">
        <v>3150</v>
      </c>
    </row>
    <row r="55" spans="1:6" x14ac:dyDescent="0.25">
      <c r="A55" s="1">
        <v>41291</v>
      </c>
      <c r="B55">
        <v>3599</v>
      </c>
      <c r="C55" t="s">
        <v>91</v>
      </c>
      <c r="E55">
        <v>3000</v>
      </c>
      <c r="F55">
        <v>150</v>
      </c>
    </row>
    <row r="56" spans="1:6" x14ac:dyDescent="0.25">
      <c r="A56" s="1">
        <v>41307</v>
      </c>
      <c r="B56">
        <v>3805</v>
      </c>
      <c r="C56" t="s">
        <v>75</v>
      </c>
      <c r="D56">
        <v>2600</v>
      </c>
      <c r="F56">
        <v>2750</v>
      </c>
    </row>
    <row r="57" spans="1:6" x14ac:dyDescent="0.25">
      <c r="A57" s="1">
        <v>41311</v>
      </c>
      <c r="B57">
        <v>3934</v>
      </c>
      <c r="C57" t="s">
        <v>91</v>
      </c>
      <c r="E57">
        <v>2500</v>
      </c>
      <c r="F57">
        <v>250</v>
      </c>
    </row>
    <row r="58" spans="1:6" x14ac:dyDescent="0.25">
      <c r="A58" s="1">
        <v>41345</v>
      </c>
      <c r="B58">
        <v>4032</v>
      </c>
      <c r="C58" t="s">
        <v>75</v>
      </c>
      <c r="D58">
        <v>2200</v>
      </c>
      <c r="F58">
        <v>2450</v>
      </c>
    </row>
    <row r="59" spans="1:6" x14ac:dyDescent="0.25">
      <c r="A59" s="11">
        <v>41350</v>
      </c>
      <c r="B59" s="12">
        <v>4166</v>
      </c>
      <c r="C59" s="12" t="s">
        <v>92</v>
      </c>
      <c r="D59" s="12"/>
      <c r="E59" s="12">
        <v>2400</v>
      </c>
      <c r="F59" s="12">
        <v>50</v>
      </c>
    </row>
    <row r="60" spans="1:6" x14ac:dyDescent="0.25">
      <c r="D60">
        <f>SUM(D54:D59)</f>
        <v>7800</v>
      </c>
      <c r="E60">
        <f>SUM(E54:E59)</f>
        <v>7900</v>
      </c>
    </row>
    <row r="62" spans="1:6" x14ac:dyDescent="0.25">
      <c r="A62" s="1">
        <v>41364</v>
      </c>
      <c r="C62" t="s">
        <v>83</v>
      </c>
      <c r="F62">
        <v>50</v>
      </c>
    </row>
    <row r="63" spans="1:6" x14ac:dyDescent="0.25">
      <c r="A63" s="1">
        <v>41364</v>
      </c>
      <c r="B63">
        <v>4016</v>
      </c>
      <c r="C63" t="s">
        <v>77</v>
      </c>
      <c r="E63">
        <v>0</v>
      </c>
      <c r="F63">
        <v>50</v>
      </c>
    </row>
    <row r="65" spans="1:6" x14ac:dyDescent="0.25">
      <c r="A65" s="1">
        <v>41365</v>
      </c>
      <c r="C65" t="s">
        <v>76</v>
      </c>
      <c r="F65">
        <v>50</v>
      </c>
    </row>
  </sheetData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5"/>
  <sheetViews>
    <sheetView topLeftCell="B7" workbookViewId="0">
      <selection activeCell="B1" sqref="B1"/>
    </sheetView>
  </sheetViews>
  <sheetFormatPr defaultRowHeight="15" x14ac:dyDescent="0.25"/>
  <cols>
    <col min="2" max="2" width="25.85546875" customWidth="1"/>
  </cols>
  <sheetData>
    <row r="1" spans="2:5" ht="18.75" x14ac:dyDescent="0.3">
      <c r="B1" s="53" t="s">
        <v>105</v>
      </c>
    </row>
    <row r="3" spans="2:5" ht="18.75" x14ac:dyDescent="0.3">
      <c r="B3" s="54" t="s">
        <v>135</v>
      </c>
    </row>
    <row r="4" spans="2:5" ht="18.75" x14ac:dyDescent="0.3">
      <c r="B4" s="4"/>
    </row>
    <row r="5" spans="2:5" ht="15.75" x14ac:dyDescent="0.25">
      <c r="B5" s="55" t="s">
        <v>136</v>
      </c>
    </row>
    <row r="6" spans="2:5" ht="18.75" x14ac:dyDescent="0.3">
      <c r="B6" s="4"/>
    </row>
    <row r="8" spans="2:5" x14ac:dyDescent="0.25">
      <c r="B8" s="24" t="s">
        <v>4</v>
      </c>
      <c r="C8" s="25" t="s">
        <v>5</v>
      </c>
      <c r="D8" s="25"/>
      <c r="E8" s="26"/>
    </row>
    <row r="9" spans="2:5" x14ac:dyDescent="0.25">
      <c r="B9" s="27" t="s">
        <v>0</v>
      </c>
      <c r="C9" s="13" t="s">
        <v>6</v>
      </c>
      <c r="D9" s="13"/>
      <c r="E9" s="28"/>
    </row>
    <row r="10" spans="2:5" x14ac:dyDescent="0.25">
      <c r="B10" s="27"/>
      <c r="C10" s="13" t="s">
        <v>1</v>
      </c>
      <c r="D10" s="13"/>
      <c r="E10" s="28"/>
    </row>
    <row r="11" spans="2:5" x14ac:dyDescent="0.25">
      <c r="B11" s="27"/>
      <c r="C11" s="13" t="s">
        <v>3</v>
      </c>
      <c r="D11" s="13"/>
      <c r="E11" s="28"/>
    </row>
    <row r="12" spans="2:5" x14ac:dyDescent="0.25">
      <c r="B12" s="29"/>
      <c r="C12" s="12" t="s">
        <v>2</v>
      </c>
      <c r="D12" s="12"/>
      <c r="E12" s="30"/>
    </row>
    <row r="15" spans="2:5" x14ac:dyDescent="0.25">
      <c r="B15" s="24" t="s">
        <v>7</v>
      </c>
      <c r="C15" s="25" t="s">
        <v>96</v>
      </c>
      <c r="D15" s="25"/>
      <c r="E15" s="26"/>
    </row>
    <row r="16" spans="2:5" x14ac:dyDescent="0.25">
      <c r="B16" s="27" t="s">
        <v>0</v>
      </c>
      <c r="C16" s="13" t="s">
        <v>6</v>
      </c>
      <c r="D16" s="13"/>
      <c r="E16" s="28"/>
    </row>
    <row r="17" spans="2:5" x14ac:dyDescent="0.25">
      <c r="B17" s="27"/>
      <c r="C17" s="13" t="s">
        <v>1</v>
      </c>
      <c r="D17" s="13"/>
      <c r="E17" s="28"/>
    </row>
    <row r="18" spans="2:5" x14ac:dyDescent="0.25">
      <c r="B18" s="27"/>
      <c r="C18" s="13" t="s">
        <v>3</v>
      </c>
      <c r="D18" s="13"/>
      <c r="E18" s="28"/>
    </row>
    <row r="19" spans="2:5" x14ac:dyDescent="0.25">
      <c r="B19" s="29"/>
      <c r="C19" s="12" t="s">
        <v>2</v>
      </c>
      <c r="D19" s="12"/>
      <c r="E19" s="30"/>
    </row>
    <row r="22" spans="2:5" x14ac:dyDescent="0.25">
      <c r="B22" s="24" t="s">
        <v>8</v>
      </c>
      <c r="C22" s="25" t="s">
        <v>97</v>
      </c>
      <c r="D22" s="25"/>
      <c r="E22" s="26"/>
    </row>
    <row r="23" spans="2:5" x14ac:dyDescent="0.25">
      <c r="B23" s="27" t="s">
        <v>0</v>
      </c>
      <c r="C23" s="13" t="s">
        <v>6</v>
      </c>
      <c r="D23" s="13"/>
      <c r="E23" s="28"/>
    </row>
    <row r="24" spans="2:5" x14ac:dyDescent="0.25">
      <c r="B24" s="27"/>
      <c r="C24" s="13" t="s">
        <v>1</v>
      </c>
      <c r="D24" s="13"/>
      <c r="E24" s="28"/>
    </row>
    <row r="25" spans="2:5" x14ac:dyDescent="0.25">
      <c r="B25" s="27"/>
      <c r="C25" s="13" t="s">
        <v>3</v>
      </c>
      <c r="D25" s="13"/>
      <c r="E25" s="28"/>
    </row>
    <row r="26" spans="2:5" x14ac:dyDescent="0.25">
      <c r="B26" s="29"/>
      <c r="C26" s="12" t="s">
        <v>2</v>
      </c>
      <c r="D26" s="12"/>
      <c r="E26" s="30"/>
    </row>
    <row r="29" spans="2:5" ht="18.75" x14ac:dyDescent="0.3">
      <c r="B29" s="4" t="s">
        <v>129</v>
      </c>
    </row>
    <row r="30" spans="2:5" ht="15.75" x14ac:dyDescent="0.25">
      <c r="B30" s="52" t="s">
        <v>132</v>
      </c>
    </row>
    <row r="31" spans="2:5" x14ac:dyDescent="0.25">
      <c r="B31" s="51" t="s">
        <v>131</v>
      </c>
    </row>
    <row r="32" spans="2:5" x14ac:dyDescent="0.25">
      <c r="B32" s="51" t="s">
        <v>133</v>
      </c>
    </row>
    <row r="33" spans="2:2" x14ac:dyDescent="0.25">
      <c r="B33" s="51" t="s">
        <v>130</v>
      </c>
    </row>
    <row r="35" spans="2:2" x14ac:dyDescent="0.25">
      <c r="B35" s="51" t="s">
        <v>134</v>
      </c>
    </row>
  </sheetData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tabSelected="1" workbookViewId="0">
      <selection activeCell="M15" sqref="M15"/>
    </sheetView>
  </sheetViews>
  <sheetFormatPr defaultRowHeight="15" x14ac:dyDescent="0.25"/>
  <cols>
    <col min="7" max="7" width="11.42578125" customWidth="1"/>
    <col min="8" max="8" width="11.5703125" customWidth="1"/>
    <col min="9" max="9" width="11" customWidth="1"/>
  </cols>
  <sheetData>
    <row r="2" spans="1:11" ht="20.25" x14ac:dyDescent="0.3">
      <c r="A2" s="37" t="s">
        <v>104</v>
      </c>
      <c r="B2" s="7"/>
      <c r="C2" s="7"/>
      <c r="D2" s="7"/>
    </row>
    <row r="4" spans="1:11" x14ac:dyDescent="0.25">
      <c r="G4" t="s">
        <v>43</v>
      </c>
      <c r="H4" t="s">
        <v>44</v>
      </c>
      <c r="I4" t="s">
        <v>45</v>
      </c>
      <c r="J4" t="s">
        <v>66</v>
      </c>
    </row>
    <row r="5" spans="1:11" ht="18" x14ac:dyDescent="0.25">
      <c r="A5" s="36"/>
      <c r="F5" s="14"/>
      <c r="G5" s="15" t="s">
        <v>48</v>
      </c>
      <c r="H5" s="15" t="s">
        <v>48</v>
      </c>
      <c r="I5" s="15" t="s">
        <v>48</v>
      </c>
      <c r="J5" s="15" t="s">
        <v>48</v>
      </c>
      <c r="K5" s="15"/>
    </row>
    <row r="6" spans="1:11" x14ac:dyDescent="0.25">
      <c r="F6" s="16"/>
      <c r="G6" s="17"/>
      <c r="H6" s="17"/>
      <c r="I6" s="17"/>
      <c r="J6" s="17"/>
      <c r="K6" s="17"/>
    </row>
    <row r="7" spans="1:11" x14ac:dyDescent="0.25">
      <c r="B7" s="14"/>
      <c r="H7" s="13"/>
      <c r="J7" s="13"/>
      <c r="K7" s="13"/>
    </row>
    <row r="8" spans="1:11" x14ac:dyDescent="0.25">
      <c r="B8" t="s">
        <v>32</v>
      </c>
      <c r="D8" s="1"/>
      <c r="G8">
        <v>200</v>
      </c>
      <c r="H8" s="13">
        <v>40</v>
      </c>
      <c r="I8">
        <v>40</v>
      </c>
      <c r="J8" s="13">
        <v>460</v>
      </c>
      <c r="K8" s="13"/>
    </row>
    <row r="9" spans="1:11" x14ac:dyDescent="0.25">
      <c r="A9" t="s">
        <v>49</v>
      </c>
      <c r="B9" t="s">
        <v>50</v>
      </c>
      <c r="G9">
        <v>3200</v>
      </c>
      <c r="H9" s="13">
        <v>1060</v>
      </c>
      <c r="I9">
        <v>900</v>
      </c>
      <c r="J9" s="13">
        <v>5000</v>
      </c>
      <c r="K9" s="13"/>
    </row>
    <row r="10" spans="1:11" x14ac:dyDescent="0.25">
      <c r="A10" s="12" t="s">
        <v>51</v>
      </c>
      <c r="B10" s="12" t="s">
        <v>31</v>
      </c>
      <c r="C10" s="12"/>
      <c r="D10" s="11"/>
      <c r="E10" s="12"/>
      <c r="F10" s="12"/>
      <c r="G10" s="12">
        <v>380</v>
      </c>
      <c r="H10" s="12">
        <v>20</v>
      </c>
      <c r="I10" s="12">
        <v>140</v>
      </c>
      <c r="J10" s="12">
        <v>1540</v>
      </c>
      <c r="K10" s="12"/>
    </row>
    <row r="11" spans="1:11" x14ac:dyDescent="0.25">
      <c r="A11" t="s">
        <v>52</v>
      </c>
      <c r="B11" t="s">
        <v>53</v>
      </c>
      <c r="G11">
        <f>G8+G9-G10</f>
        <v>3020</v>
      </c>
      <c r="H11">
        <f>H8+H9-H10</f>
        <v>1080</v>
      </c>
      <c r="I11">
        <f>I8+I9-I10</f>
        <v>800</v>
      </c>
      <c r="J11">
        <f>J8+J9-J10</f>
        <v>3920</v>
      </c>
    </row>
    <row r="12" spans="1:11" x14ac:dyDescent="0.25">
      <c r="A12" t="s">
        <v>54</v>
      </c>
      <c r="B12" t="s">
        <v>55</v>
      </c>
      <c r="G12">
        <v>3000</v>
      </c>
      <c r="H12" s="13">
        <v>1080</v>
      </c>
      <c r="I12">
        <v>780</v>
      </c>
      <c r="J12" s="13">
        <v>3888</v>
      </c>
      <c r="K12" s="13"/>
    </row>
    <row r="13" spans="1:11" x14ac:dyDescent="0.25">
      <c r="A13" t="s">
        <v>54</v>
      </c>
      <c r="B13" t="s">
        <v>56</v>
      </c>
      <c r="G13">
        <v>0</v>
      </c>
      <c r="H13" s="18">
        <v>0</v>
      </c>
      <c r="I13">
        <v>0</v>
      </c>
      <c r="J13" s="18">
        <v>0</v>
      </c>
      <c r="K13" s="18"/>
    </row>
    <row r="14" spans="1:11" ht="15.75" thickBot="1" x14ac:dyDescent="0.3">
      <c r="A14" s="19" t="s">
        <v>52</v>
      </c>
      <c r="B14" s="19" t="s">
        <v>57</v>
      </c>
      <c r="C14" s="19"/>
      <c r="D14" s="19"/>
      <c r="E14" s="19"/>
      <c r="F14" s="19"/>
      <c r="G14" s="19">
        <f>G11-G12-G13</f>
        <v>20</v>
      </c>
      <c r="H14" s="19">
        <f>H11-H12-H13</f>
        <v>0</v>
      </c>
      <c r="I14" s="19">
        <f>I11-I12-I13</f>
        <v>20</v>
      </c>
      <c r="J14" s="19">
        <f>J11-J12-J13</f>
        <v>32</v>
      </c>
      <c r="K14" s="19"/>
    </row>
    <row r="15" spans="1:11" ht="15.75" thickTop="1" x14ac:dyDescent="0.25">
      <c r="E15" t="s">
        <v>58</v>
      </c>
      <c r="G15" s="20">
        <f>G14/G11</f>
        <v>6.6225165562913907E-3</v>
      </c>
      <c r="H15" s="20">
        <f>H14/H11</f>
        <v>0</v>
      </c>
      <c r="I15" s="20">
        <f>I14/I11</f>
        <v>2.5000000000000001E-2</v>
      </c>
      <c r="J15" s="20">
        <f>J14/J11</f>
        <v>8.1632653061224497E-3</v>
      </c>
      <c r="K15" s="20"/>
    </row>
    <row r="16" spans="1:11" x14ac:dyDescent="0.25">
      <c r="H16" s="20"/>
      <c r="I16" s="20"/>
      <c r="J16" s="20"/>
      <c r="K16" s="13"/>
    </row>
    <row r="18" spans="1:1" x14ac:dyDescent="0.25">
      <c r="A18" s="14" t="s">
        <v>59</v>
      </c>
    </row>
    <row r="19" spans="1:1" x14ac:dyDescent="0.25">
      <c r="A19" t="s">
        <v>47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12" sqref="L12"/>
    </sheetView>
  </sheetViews>
  <sheetFormatPr defaultRowHeight="15" x14ac:dyDescent="0.25"/>
  <cols>
    <col min="6" max="6" width="14" customWidth="1"/>
    <col min="7" max="7" width="10.85546875" customWidth="1"/>
    <col min="9" max="9" width="10.5703125" customWidth="1"/>
  </cols>
  <sheetData>
    <row r="1" spans="1:10" ht="20.25" x14ac:dyDescent="0.3">
      <c r="A1" s="37" t="s">
        <v>103</v>
      </c>
    </row>
    <row r="3" spans="1:10" ht="18" x14ac:dyDescent="0.25">
      <c r="A3" s="36"/>
      <c r="F3" s="14" t="s">
        <v>42</v>
      </c>
      <c r="G3" s="5" t="s">
        <v>43</v>
      </c>
      <c r="H3" s="5" t="s">
        <v>44</v>
      </c>
      <c r="I3" s="5" t="s">
        <v>45</v>
      </c>
    </row>
    <row r="4" spans="1:10" x14ac:dyDescent="0.25">
      <c r="F4" s="21" t="s">
        <v>46</v>
      </c>
      <c r="G4" s="22"/>
      <c r="H4" s="22"/>
      <c r="I4" s="22"/>
    </row>
    <row r="5" spans="1:10" x14ac:dyDescent="0.25">
      <c r="B5" s="14"/>
      <c r="E5" s="16" t="s">
        <v>60</v>
      </c>
      <c r="F5" s="16"/>
      <c r="G5" s="16"/>
      <c r="H5" s="16"/>
      <c r="I5" s="16"/>
    </row>
    <row r="6" spans="1:10" x14ac:dyDescent="0.25">
      <c r="B6" t="s">
        <v>33</v>
      </c>
      <c r="G6">
        <v>800</v>
      </c>
      <c r="H6">
        <v>80</v>
      </c>
      <c r="I6">
        <v>150</v>
      </c>
    </row>
    <row r="7" spans="1:10" x14ac:dyDescent="0.25">
      <c r="A7" t="s">
        <v>49</v>
      </c>
      <c r="B7" t="s">
        <v>61</v>
      </c>
      <c r="G7">
        <v>30000</v>
      </c>
      <c r="H7">
        <v>10800</v>
      </c>
      <c r="I7">
        <v>7800</v>
      </c>
    </row>
    <row r="8" spans="1:10" x14ac:dyDescent="0.25">
      <c r="A8" s="12" t="s">
        <v>51</v>
      </c>
      <c r="B8" s="12" t="s">
        <v>31</v>
      </c>
      <c r="C8" s="12"/>
      <c r="D8" s="12"/>
      <c r="E8" s="12"/>
      <c r="F8" s="12"/>
      <c r="G8" s="12">
        <v>550</v>
      </c>
      <c r="H8" s="12">
        <v>50</v>
      </c>
      <c r="I8" s="12">
        <v>50</v>
      </c>
    </row>
    <row r="9" spans="1:10" x14ac:dyDescent="0.25">
      <c r="A9" t="s">
        <v>52</v>
      </c>
      <c r="B9" t="s">
        <v>62</v>
      </c>
      <c r="G9">
        <f>G6+G7-G8</f>
        <v>30250</v>
      </c>
      <c r="H9">
        <f>H6+H7-H8</f>
        <v>10830</v>
      </c>
      <c r="I9">
        <f>I6+I7-I8</f>
        <v>7900</v>
      </c>
    </row>
    <row r="10" spans="1:10" x14ac:dyDescent="0.25">
      <c r="A10" t="s">
        <v>54</v>
      </c>
      <c r="B10" t="s">
        <v>63</v>
      </c>
      <c r="G10" s="18">
        <v>30200</v>
      </c>
      <c r="H10">
        <v>10800</v>
      </c>
      <c r="I10">
        <v>7900</v>
      </c>
    </row>
    <row r="11" spans="1:10" x14ac:dyDescent="0.25">
      <c r="A11" t="s">
        <v>54</v>
      </c>
      <c r="B11" t="s">
        <v>64</v>
      </c>
      <c r="G11" s="18">
        <v>0</v>
      </c>
      <c r="H11">
        <v>0</v>
      </c>
      <c r="I11">
        <v>0</v>
      </c>
    </row>
    <row r="12" spans="1:10" ht="15.75" thickBot="1" x14ac:dyDescent="0.3">
      <c r="A12" s="19" t="s">
        <v>52</v>
      </c>
      <c r="B12" s="19" t="s">
        <v>57</v>
      </c>
      <c r="C12" s="19"/>
      <c r="D12" s="19"/>
      <c r="E12" s="19"/>
      <c r="F12" s="19"/>
      <c r="G12" s="19">
        <f>G9-G10-G11</f>
        <v>50</v>
      </c>
      <c r="H12" s="19">
        <f>H9-H10-H11</f>
        <v>30</v>
      </c>
      <c r="I12" s="19">
        <v>0</v>
      </c>
    </row>
    <row r="13" spans="1:10" ht="15.75" thickTop="1" x14ac:dyDescent="0.25">
      <c r="D13" t="s">
        <v>65</v>
      </c>
      <c r="F13" s="20"/>
      <c r="G13" s="20">
        <f>G12/G9</f>
        <v>1.652892561983471E-3</v>
      </c>
      <c r="H13" s="20">
        <f>H12/H9</f>
        <v>2.7700831024930748E-3</v>
      </c>
      <c r="I13" s="20">
        <f>I12/I9</f>
        <v>0</v>
      </c>
    </row>
    <row r="14" spans="1:10" x14ac:dyDescent="0.25">
      <c r="F14" s="20"/>
      <c r="G14" s="20"/>
      <c r="H14" s="20"/>
      <c r="I14" s="20"/>
      <c r="J14" s="20"/>
    </row>
    <row r="16" spans="1:10" ht="15.75" x14ac:dyDescent="0.25">
      <c r="A16" s="38" t="s">
        <v>9</v>
      </c>
    </row>
    <row r="17" spans="1:10" ht="15.75" x14ac:dyDescent="0.25">
      <c r="A17" s="39" t="s">
        <v>147</v>
      </c>
      <c r="J17" s="13"/>
    </row>
    <row r="18" spans="1:10" x14ac:dyDescent="0.25">
      <c r="A18" t="s">
        <v>148</v>
      </c>
    </row>
    <row r="19" spans="1:10" x14ac:dyDescent="0.25">
      <c r="B19" s="8"/>
      <c r="C19" s="8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G13" sqref="G13"/>
    </sheetView>
  </sheetViews>
  <sheetFormatPr defaultRowHeight="15" x14ac:dyDescent="0.25"/>
  <cols>
    <col min="1" max="1" width="24.5703125" customWidth="1"/>
    <col min="2" max="2" width="10" customWidth="1"/>
    <col min="3" max="3" width="33.140625" customWidth="1"/>
    <col min="4" max="4" width="16.5703125" customWidth="1"/>
    <col min="5" max="5" width="17.7109375" customWidth="1"/>
    <col min="6" max="6" width="17.28515625" customWidth="1"/>
    <col min="7" max="7" width="16.140625" customWidth="1"/>
    <col min="8" max="8" width="10.5703125" customWidth="1"/>
  </cols>
  <sheetData>
    <row r="1" spans="1:10" ht="20.25" x14ac:dyDescent="0.3">
      <c r="A1" s="37" t="s">
        <v>105</v>
      </c>
    </row>
    <row r="2" spans="1:10" ht="20.25" x14ac:dyDescent="0.3">
      <c r="A2" s="37"/>
    </row>
    <row r="3" spans="1:10" ht="21" x14ac:dyDescent="0.35">
      <c r="A3" s="40" t="s">
        <v>10</v>
      </c>
    </row>
    <row r="5" spans="1:10" x14ac:dyDescent="0.25">
      <c r="A5" s="14"/>
      <c r="F5" s="14"/>
    </row>
    <row r="6" spans="1:10" ht="15.75" x14ac:dyDescent="0.25">
      <c r="F6" s="23"/>
      <c r="G6" s="41" t="s">
        <v>14</v>
      </c>
      <c r="H6" s="41" t="s">
        <v>11</v>
      </c>
      <c r="I6" s="41" t="s">
        <v>12</v>
      </c>
      <c r="J6" s="41" t="s">
        <v>13</v>
      </c>
    </row>
    <row r="7" spans="1:10" x14ac:dyDescent="0.25">
      <c r="B7" s="14"/>
      <c r="G7" s="15" t="s">
        <v>48</v>
      </c>
      <c r="H7" s="15" t="s">
        <v>48</v>
      </c>
      <c r="I7" s="15" t="s">
        <v>48</v>
      </c>
      <c r="J7" s="15" t="s">
        <v>48</v>
      </c>
    </row>
    <row r="8" spans="1:10" x14ac:dyDescent="0.25">
      <c r="B8" t="s">
        <v>106</v>
      </c>
      <c r="D8" s="1"/>
      <c r="G8" s="13">
        <v>460</v>
      </c>
      <c r="H8">
        <v>200</v>
      </c>
      <c r="I8" s="13">
        <v>40</v>
      </c>
      <c r="J8">
        <v>40</v>
      </c>
    </row>
    <row r="9" spans="1:10" x14ac:dyDescent="0.25">
      <c r="A9" t="s">
        <v>49</v>
      </c>
      <c r="B9" t="s">
        <v>50</v>
      </c>
      <c r="G9" s="13">
        <v>5000</v>
      </c>
      <c r="H9">
        <v>3200</v>
      </c>
      <c r="I9" s="13">
        <v>1060</v>
      </c>
      <c r="J9">
        <v>900</v>
      </c>
    </row>
    <row r="10" spans="1:10" x14ac:dyDescent="0.25">
      <c r="A10" s="13" t="s">
        <v>51</v>
      </c>
      <c r="B10" t="s">
        <v>30</v>
      </c>
    </row>
    <row r="11" spans="1:10" x14ac:dyDescent="0.25">
      <c r="A11" s="13" t="s">
        <v>51</v>
      </c>
      <c r="B11" t="s">
        <v>29</v>
      </c>
    </row>
    <row r="12" spans="1:10" x14ac:dyDescent="0.25">
      <c r="A12" s="12" t="s">
        <v>51</v>
      </c>
      <c r="B12" s="12" t="s">
        <v>107</v>
      </c>
      <c r="C12" s="12"/>
      <c r="D12" s="11"/>
      <c r="E12" s="12"/>
      <c r="F12" s="12"/>
      <c r="G12" s="12">
        <v>1540</v>
      </c>
      <c r="H12" s="12">
        <v>380</v>
      </c>
      <c r="I12" s="12">
        <v>20</v>
      </c>
      <c r="J12" s="12">
        <v>140</v>
      </c>
    </row>
    <row r="13" spans="1:10" x14ac:dyDescent="0.25">
      <c r="A13" t="s">
        <v>52</v>
      </c>
      <c r="B13" t="s">
        <v>34</v>
      </c>
      <c r="G13">
        <f>G8+G9-G12</f>
        <v>3920</v>
      </c>
      <c r="H13">
        <f>H8+H9-H12</f>
        <v>3020</v>
      </c>
      <c r="I13">
        <f>I8+I9-I12</f>
        <v>1080</v>
      </c>
      <c r="J13">
        <f>J8+J9-J12</f>
        <v>800</v>
      </c>
    </row>
    <row r="14" spans="1:10" x14ac:dyDescent="0.25">
      <c r="A14" t="s">
        <v>54</v>
      </c>
      <c r="B14" t="s">
        <v>35</v>
      </c>
      <c r="G14" s="13">
        <v>3888</v>
      </c>
      <c r="H14">
        <v>3000</v>
      </c>
      <c r="I14" s="13">
        <v>1080</v>
      </c>
      <c r="J14">
        <v>780</v>
      </c>
    </row>
    <row r="16" spans="1:10" ht="15.75" thickBot="1" x14ac:dyDescent="0.3">
      <c r="A16" s="19" t="s">
        <v>52</v>
      </c>
      <c r="B16" s="19" t="s">
        <v>57</v>
      </c>
      <c r="C16" s="19"/>
      <c r="D16" s="19"/>
      <c r="E16" s="19"/>
      <c r="F16" s="19"/>
      <c r="G16" s="19">
        <f>G13-G14</f>
        <v>32</v>
      </c>
      <c r="H16" s="19">
        <f>H13-H14</f>
        <v>20</v>
      </c>
      <c r="I16" s="19">
        <f>I13-I14</f>
        <v>0</v>
      </c>
      <c r="J16" s="19">
        <f>J13-J14</f>
        <v>20</v>
      </c>
    </row>
    <row r="17" spans="1:11" ht="15.75" thickTop="1" x14ac:dyDescent="0.25">
      <c r="B17" t="s">
        <v>58</v>
      </c>
      <c r="G17" s="20">
        <f>G16/G13</f>
        <v>8.1632653061224497E-3</v>
      </c>
      <c r="H17" s="20">
        <f>H16/H13</f>
        <v>6.6225165562913907E-3</v>
      </c>
      <c r="I17" s="20">
        <f>I16/I13</f>
        <v>0</v>
      </c>
      <c r="J17" s="20">
        <f>J16/J13</f>
        <v>2.5000000000000001E-2</v>
      </c>
    </row>
    <row r="19" spans="1:11" x14ac:dyDescent="0.25">
      <c r="A19" t="s">
        <v>36</v>
      </c>
    </row>
    <row r="22" spans="1:11" x14ac:dyDescent="0.25">
      <c r="A22" t="s">
        <v>108</v>
      </c>
    </row>
    <row r="23" spans="1:11" x14ac:dyDescent="0.25">
      <c r="D23" t="s">
        <v>15</v>
      </c>
    </row>
    <row r="24" spans="1:11" x14ac:dyDescent="0.25">
      <c r="C24" s="5" t="s">
        <v>26</v>
      </c>
      <c r="D24" s="24" t="s">
        <v>41</v>
      </c>
      <c r="E24" s="25" t="s">
        <v>16</v>
      </c>
      <c r="F24" s="25" t="s">
        <v>17</v>
      </c>
      <c r="G24" s="26" t="s">
        <v>18</v>
      </c>
      <c r="H24" s="24" t="s">
        <v>14</v>
      </c>
      <c r="I24" s="25" t="s">
        <v>16</v>
      </c>
      <c r="J24" s="25" t="s">
        <v>17</v>
      </c>
      <c r="K24" s="26" t="s">
        <v>18</v>
      </c>
    </row>
    <row r="25" spans="1:11" ht="15.75" x14ac:dyDescent="0.25">
      <c r="A25" s="31" t="s">
        <v>24</v>
      </c>
      <c r="B25" s="31" t="s">
        <v>25</v>
      </c>
      <c r="C25" s="32" t="s">
        <v>40</v>
      </c>
      <c r="D25" s="29" t="s">
        <v>21</v>
      </c>
      <c r="E25" s="12" t="s">
        <v>21</v>
      </c>
      <c r="F25" s="12" t="s">
        <v>21</v>
      </c>
      <c r="G25" s="30" t="s">
        <v>21</v>
      </c>
      <c r="H25" s="29" t="s">
        <v>19</v>
      </c>
      <c r="I25" s="12" t="s">
        <v>19</v>
      </c>
      <c r="J25" s="12" t="s">
        <v>19</v>
      </c>
      <c r="K25" s="30" t="s">
        <v>19</v>
      </c>
    </row>
    <row r="26" spans="1:11" x14ac:dyDescent="0.25">
      <c r="A26" t="s">
        <v>37</v>
      </c>
      <c r="B26">
        <v>1</v>
      </c>
      <c r="C26" t="s">
        <v>20</v>
      </c>
      <c r="D26">
        <v>40</v>
      </c>
      <c r="E26">
        <v>50</v>
      </c>
      <c r="H26" s="24">
        <v>2400</v>
      </c>
      <c r="I26" s="25">
        <v>3000</v>
      </c>
      <c r="J26" s="25"/>
      <c r="K26" s="26"/>
    </row>
    <row r="27" spans="1:11" x14ac:dyDescent="0.25">
      <c r="A27" t="s">
        <v>38</v>
      </c>
      <c r="B27">
        <v>2</v>
      </c>
      <c r="C27" t="s">
        <v>22</v>
      </c>
      <c r="D27">
        <v>40</v>
      </c>
      <c r="F27">
        <v>50</v>
      </c>
      <c r="H27" s="27">
        <v>864</v>
      </c>
      <c r="I27" s="13"/>
      <c r="J27" s="13">
        <v>1080</v>
      </c>
      <c r="K27" s="28"/>
    </row>
    <row r="28" spans="1:11" x14ac:dyDescent="0.25">
      <c r="A28" s="12" t="s">
        <v>39</v>
      </c>
      <c r="B28" s="12">
        <v>3</v>
      </c>
      <c r="C28" s="12" t="s">
        <v>23</v>
      </c>
      <c r="D28" s="12">
        <v>40</v>
      </c>
      <c r="E28" s="12"/>
      <c r="F28" s="12"/>
      <c r="G28" s="12">
        <v>50</v>
      </c>
      <c r="H28" s="29">
        <v>624</v>
      </c>
      <c r="I28" s="12"/>
      <c r="J28" s="12"/>
      <c r="K28" s="30">
        <v>780</v>
      </c>
    </row>
    <row r="30" spans="1:11" ht="15.75" thickBot="1" x14ac:dyDescent="0.3">
      <c r="H30" s="33">
        <f>SUM(H26:H29)</f>
        <v>3888</v>
      </c>
      <c r="I30" s="33">
        <f>SUM(I26:I29)</f>
        <v>3000</v>
      </c>
      <c r="J30" s="33">
        <f>SUM(J26:J29)</f>
        <v>1080</v>
      </c>
      <c r="K30" s="33">
        <f>SUM(K26:K29)</f>
        <v>780</v>
      </c>
    </row>
    <row r="31" spans="1:11" ht="15.75" thickTop="1" x14ac:dyDescent="0.25"/>
    <row r="32" spans="1:11" x14ac:dyDescent="0.25">
      <c r="A32" s="46" t="s">
        <v>109</v>
      </c>
    </row>
    <row r="33" spans="1:1" x14ac:dyDescent="0.25">
      <c r="A33" t="s">
        <v>110</v>
      </c>
    </row>
    <row r="34" spans="1:1" x14ac:dyDescent="0.25">
      <c r="A34" t="s">
        <v>112</v>
      </c>
    </row>
    <row r="35" spans="1:1" x14ac:dyDescent="0.25">
      <c r="A35" t="s">
        <v>111</v>
      </c>
    </row>
    <row r="36" spans="1:1" x14ac:dyDescent="0.25">
      <c r="A36" t="s">
        <v>113</v>
      </c>
    </row>
  </sheetData>
  <pageMargins left="0.25" right="0.25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6c9edb-54ca-4983-bbb5-a7441cb1e5ad">
      <Value>573</Value>
      <Value>1356</Value>
      <Value>1474</Value>
    </TaxCatchAll>
    <pf1b0d6ca07b40de863d61feaad3bb70 xmlns="fc6c9edb-54ca-4983-bbb5-a7441cb1e5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Økologi i storkøkkener</TermName>
          <TermId xmlns="http://schemas.microsoft.com/office/infopath/2007/PartnerControls">fb7b2cc3-678c-4d26-9224-b4ea330cc7c9</TermId>
        </TermInfo>
      </Terms>
    </pf1b0d6ca07b40de863d61feaad3bb70>
    <l09c858831b94586a3a92b9ef4213af5 xmlns="fc6c9edb-54ca-4983-bbb5-a7441cb1e5ad">
      <Terms xmlns="http://schemas.microsoft.com/office/infopath/2007/PartnerControls"/>
    </l09c858831b94586a3a92b9ef4213af5>
    <p76ece098e494574abf39db544cc9cae xmlns="fc6c9edb-54ca-4983-bbb5-a7441cb1e5ad">
      <Terms xmlns="http://schemas.microsoft.com/office/infopath/2007/PartnerControls"/>
    </p76ece098e494574abf39db544cc9cae>
    <k422bc72e0ae4180884bc2c40555b078 xmlns="fc6c9edb-54ca-4983-bbb5-a7441cb1e5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Starte virksomhed</TermName>
          <TermId xmlns="http://schemas.microsoft.com/office/infopath/2007/PartnerControls">e2247c3f-08c8-4209-84c7-b087ff97d221</TermId>
        </TermInfo>
      </Terms>
    </k422bc72e0ae4180884bc2c40555b078>
    <k6ba0e2cdc954060bf98901085f87687 xmlns="fc6c9edb-54ca-4983-bbb5-a7441cb1e5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Konsulentvirksomhed</TermName>
          <TermId xmlns="http://schemas.microsoft.com/office/infopath/2007/PartnerControls">64e87789-5c7e-442a-a7a5-9833fe172fed</TermId>
        </TermInfo>
      </Terms>
    </k6ba0e2cdc954060bf98901085f87687>
    <PublishingExpirationDate xmlns="http://schemas.microsoft.com/sharepoint/v3" xsi:nil="true"/>
    <PublishingStartDate xmlns="http://schemas.microsoft.com/sharepoint/v3" xsi:nil="true"/>
    <o50967b6596d4100821143b50baa8132 xmlns="fc6c9edb-54ca-4983-bbb5-a7441cb1e5ad">
      <Terms xmlns="http://schemas.microsoft.com/office/infopath/2007/PartnerControls"/>
    </o50967b6596d4100821143b50baa8132>
    <_dlc_DocIdPersistId xmlns="fc6c9edb-54ca-4983-bbb5-a7441cb1e5ad">true</_dlc_DocIdPersistId>
    <_dlc_DocId xmlns="fc6c9edb-54ca-4983-bbb5-a7441cb1e5ad">FHJ7X33MQPSC-2-15070</_dlc_DocId>
    <_dlc_DocIdUrl xmlns="fc6c9edb-54ca-4983-bbb5-a7441cb1e5ad">
      <Url>https://admin.foedevarestyrelsen.dk/_layouts/15/DocIdRedir.aspx?ID=FHJ7X33MQPSC-2-15070</Url>
      <Description>FHJ7X33MQPSC-2-15070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FB0231AD0B1C41878E5F66B29D8B4E" ma:contentTypeVersion="11" ma:contentTypeDescription="Opret et nyt dokument." ma:contentTypeScope="" ma:versionID="73c398b6dec1c4193d83fbf32a75c333">
  <xsd:schema xmlns:xsd="http://www.w3.org/2001/XMLSchema" xmlns:xs="http://www.w3.org/2001/XMLSchema" xmlns:p="http://schemas.microsoft.com/office/2006/metadata/properties" xmlns:ns1="http://schemas.microsoft.com/sharepoint/v3" xmlns:ns2="fc6c9edb-54ca-4983-bbb5-a7441cb1e5ad" targetNamespace="http://schemas.microsoft.com/office/2006/metadata/properties" ma:root="true" ma:fieldsID="7c604ce0e9514ca8973d4174fe25369a" ns1:_="" ns2:_="">
    <xsd:import namespace="http://schemas.microsoft.com/sharepoint/v3"/>
    <xsd:import namespace="fc6c9edb-54ca-4983-bbb5-a7441cb1e5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pf1b0d6ca07b40de863d61feaad3bb70" minOccurs="0"/>
                <xsd:element ref="ns2:TaxCatchAll" minOccurs="0"/>
                <xsd:element ref="ns2:TaxCatchAllLabel" minOccurs="0"/>
                <xsd:element ref="ns2:k6ba0e2cdc954060bf98901085f87687" minOccurs="0"/>
                <xsd:element ref="ns2:p76ece098e494574abf39db544cc9cae" minOccurs="0"/>
                <xsd:element ref="ns2:k422bc72e0ae4180884bc2c40555b078" minOccurs="0"/>
                <xsd:element ref="ns2:o50967b6596d4100821143b50baa8132" minOccurs="0"/>
                <xsd:element ref="ns2:l09c858831b94586a3a92b9ef4213af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c9edb-54ca-4983-bbb5-a7441cb1e5a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f1b0d6ca07b40de863d61feaad3bb70" ma:index="13" nillable="true" ma:taxonomy="true" ma:internalName="pf1b0d6ca07b40de863d61feaad3bb70" ma:taxonomyFieldName="Leksikonemner" ma:displayName="Leksikonemner" ma:fieldId="{9f1b0d6c-a07b-40de-863d-61feaad3bb70}" ma:taxonomyMulti="true" ma:sspId="cbc44477-f98c-4052-b3b6-f38697611991" ma:termSetId="eee3c194-cced-415d-9be0-fa93ea84d2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1c3dd385-d3e3-4029-91b8-19a2f028ce04}" ma:internalName="TaxCatchAll" ma:showField="CatchAllData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1c3dd385-d3e3-4029-91b8-19a2f028ce04}" ma:internalName="TaxCatchAllLabel" ma:readOnly="true" ma:showField="CatchAllDataLabel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6ba0e2cdc954060bf98901085f87687" ma:index="17" nillable="true" ma:taxonomy="true" ma:internalName="k6ba0e2cdc954060bf98901085f87687" ma:taxonomyFieldName="Maalgruppe" ma:displayName="Dit erhverv" ma:default="" ma:fieldId="{46ba0e2c-dc95-4060-bf98-901085f87687}" ma:taxonomyMulti="true" ma:sspId="cbc44477-f98c-4052-b3b6-f38697611991" ma:termSetId="ff43cf1c-ad5a-44f3-9587-d5e7712f1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6ece098e494574abf39db544cc9cae" ma:index="19" nillable="true" ma:taxonomy="true" ma:internalName="p76ece098e494574abf39db544cc9cae" ma:taxonomyFieldName="Indgang" ma:displayName="Indgang" ma:default="" ma:fieldId="{976ece09-8e49-4574-abf3-9db544cc9cae}" ma:taxonomyMulti="true" ma:sspId="cbc44477-f98c-4052-b3b6-f38697611991" ma:termSetId="4af8e19f-08fc-4f6e-88ac-b66f377a99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22bc72e0ae4180884bc2c40555b078" ma:index="21" nillable="true" ma:taxonomy="true" ma:internalName="k422bc72e0ae4180884bc2c40555b078" ma:taxonomyFieldName="Situationer" ma:displayName="Situationer" ma:default="" ma:fieldId="{4422bc72-e0ae-4180-884b-c2c40555b078}" ma:taxonomyMulti="true" ma:sspId="cbc44477-f98c-4052-b3b6-f38697611991" ma:termSetId="4ba6a4c0-222d-45e8-91ed-47560990d3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0967b6596d4100821143b50baa8132" ma:index="23" nillable="true" ma:taxonomy="true" ma:internalName="o50967b6596d4100821143b50baa8132" ma:taxonomyFieldName="ErDu" ma:displayName="Er du" ma:default="" ma:fieldId="{850967b6-596d-4100-8211-43b50baa8132}" ma:taxonomyMulti="true" ma:sspId="cbc44477-f98c-4052-b3b6-f38697611991" ma:termSetId="90784dbe-aec3-468f-ab08-f5510d0d8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9c858831b94586a3a92b9ef4213af5" ma:index="25" nillable="true" ma:taxonomy="true" ma:internalName="l09c858831b94586a3a92b9ef4213af5" ma:taxonomyFieldName="Dokumenttyper" ma:displayName="Dokumenttype" ma:readOnly="false" ma:default="" ma:fieldId="{509c8588-31b9-4586-a3a9-2b9ef4213af5}" ma:sspId="cbc44477-f98c-4052-b3b6-f38697611991" ma:termSetId="a79dc6d4-3ab5-45f2-b03e-89c8c5caebc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FB0231AD0B1C41878E5F66B29D8B4E" ma:contentTypeVersion="14" ma:contentTypeDescription="Opret et nyt dokument." ma:contentTypeScope="" ma:versionID="00fad561c2801f72371937c004b1afab">
  <xsd:schema xmlns:xsd="http://www.w3.org/2001/XMLSchema" xmlns:xs="http://www.w3.org/2001/XMLSchema" xmlns:p="http://schemas.microsoft.com/office/2006/metadata/properties" xmlns:ns1="http://schemas.microsoft.com/sharepoint/v3" xmlns:ns2="fc6c9edb-54ca-4983-bbb5-a7441cb1e5ad" targetNamespace="http://schemas.microsoft.com/office/2006/metadata/properties" ma:root="true" ma:fieldsID="ebe964e2d29fc1d4760e1d167d107418" ns1:_="" ns2:_="">
    <xsd:import namespace="http://schemas.microsoft.com/sharepoint/v3"/>
    <xsd:import namespace="fc6c9edb-54ca-4983-bbb5-a7441cb1e5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f1b0d6ca07b40de863d61feaad3bb70" minOccurs="0"/>
                <xsd:element ref="ns2:TaxCatchAll" minOccurs="0"/>
                <xsd:element ref="ns2:TaxCatchAllLabel" minOccurs="0"/>
                <xsd:element ref="ns2:k6ba0e2cdc954060bf98901085f87687" minOccurs="0"/>
                <xsd:element ref="ns1:PublishingStartDate" minOccurs="0"/>
                <xsd:element ref="ns1:PublishingExpirationDate" minOccurs="0"/>
                <xsd:element ref="ns2:p76ece098e494574abf39db544cc9cae" minOccurs="0"/>
                <xsd:element ref="ns2:k422bc72e0ae4180884bc2c40555b078" minOccurs="0"/>
                <xsd:element ref="ns2:o50967b6596d4100821143b50baa8132" minOccurs="0"/>
                <xsd:element ref="ns2:l09c858831b94586a3a92b9ef4213af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c9edb-54ca-4983-bbb5-a7441cb1e5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f1b0d6ca07b40de863d61feaad3bb70" ma:index="11" nillable="true" ma:taxonomy="true" ma:internalName="pf1b0d6ca07b40de863d61feaad3bb70" ma:taxonomyFieldName="Leksikonemner" ma:displayName="Leksikonemner" ma:fieldId="{9f1b0d6c-a07b-40de-863d-61feaad3bb70}" ma:taxonomyMulti="true" ma:sspId="cbc44477-f98c-4052-b3b6-f38697611991" ma:termSetId="eee3c194-cced-415d-9be0-fa93ea84d2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1c3dd385-d3e3-4029-91b8-19a2f028ce04}" ma:internalName="TaxCatchAll" ma:showField="CatchAllData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1c3dd385-d3e3-4029-91b8-19a2f028ce04}" ma:internalName="TaxCatchAllLabel" ma:readOnly="true" ma:showField="CatchAllDataLabel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6ba0e2cdc954060bf98901085f87687" ma:index="15" nillable="true" ma:taxonomy="true" ma:internalName="k6ba0e2cdc954060bf98901085f87687" ma:taxonomyFieldName="Maalgruppe" ma:displayName="Dit erhverv" ma:default="" ma:fieldId="{46ba0e2c-dc95-4060-bf98-901085f87687}" ma:taxonomyMulti="true" ma:sspId="cbc44477-f98c-4052-b3b6-f38697611991" ma:termSetId="ff43cf1c-ad5a-44f3-9587-d5e7712f1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6ece098e494574abf39db544cc9cae" ma:index="19" nillable="true" ma:taxonomy="true" ma:internalName="p76ece098e494574abf39db544cc9cae" ma:taxonomyFieldName="Indgang" ma:displayName="Indgang" ma:default="" ma:fieldId="{976ece09-8e49-4574-abf3-9db544cc9cae}" ma:taxonomyMulti="true" ma:sspId="cbc44477-f98c-4052-b3b6-f38697611991" ma:termSetId="4af8e19f-08fc-4f6e-88ac-b66f377a99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22bc72e0ae4180884bc2c40555b078" ma:index="21" nillable="true" ma:taxonomy="true" ma:internalName="k422bc72e0ae4180884bc2c40555b078" ma:taxonomyFieldName="Situationer" ma:displayName="Situationer" ma:default="" ma:fieldId="{4422bc72-e0ae-4180-884b-c2c40555b078}" ma:taxonomyMulti="true" ma:sspId="cbc44477-f98c-4052-b3b6-f38697611991" ma:termSetId="4ba6a4c0-222d-45e8-91ed-47560990d3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0967b6596d4100821143b50baa8132" ma:index="23" nillable="true" ma:taxonomy="true" ma:internalName="o50967b6596d4100821143b50baa8132" ma:taxonomyFieldName="ErDu" ma:displayName="Er du" ma:default="" ma:fieldId="{850967b6-596d-4100-8211-43b50baa8132}" ma:taxonomyMulti="true" ma:sspId="cbc44477-f98c-4052-b3b6-f38697611991" ma:termSetId="90784dbe-aec3-468f-ab08-f5510d0d8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9c858831b94586a3a92b9ef4213af5" ma:index="25" nillable="true" ma:taxonomy="true" ma:internalName="l09c858831b94586a3a92b9ef4213af5" ma:taxonomyFieldName="Dokumenttyper" ma:displayName="Dokumenttype" ma:readOnly="false" ma:default="" ma:fieldId="{509c8588-31b9-4586-a3a9-2b9ef4213af5}" ma:sspId="cbc44477-f98c-4052-b3b6-f38697611991" ma:termSetId="a79dc6d4-3ab5-45f2-b03e-89c8c5caebc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FB0231AD0B1C41878E5F66B29D8B4E" ma:contentTypeVersion="14" ma:contentTypeDescription="Opret et nyt dokument." ma:contentTypeScope="" ma:versionID="adce5e27304f984e0782a0d0b05e5ad3">
  <xsd:schema xmlns:xsd="http://www.w3.org/2001/XMLSchema" xmlns:xs="http://www.w3.org/2001/XMLSchema" xmlns:p="http://schemas.microsoft.com/office/2006/metadata/properties" xmlns:ns1="http://schemas.microsoft.com/sharepoint/v3" xmlns:ns2="fc6c9edb-54ca-4983-bbb5-a7441cb1e5ad" targetNamespace="http://schemas.microsoft.com/office/2006/metadata/properties" ma:root="true" ma:fieldsID="bd42302027d112267e4e307692712d2d" ns1:_="" ns2:_="">
    <xsd:import namespace="http://schemas.microsoft.com/sharepoint/v3"/>
    <xsd:import namespace="fc6c9edb-54ca-4983-bbb5-a7441cb1e5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pf1b0d6ca07b40de863d61feaad3bb70" minOccurs="0"/>
                <xsd:element ref="ns2:TaxCatchAll" minOccurs="0"/>
                <xsd:element ref="ns2:TaxCatchAllLabel" minOccurs="0"/>
                <xsd:element ref="ns2:k6ba0e2cdc954060bf98901085f87687" minOccurs="0"/>
                <xsd:element ref="ns2:p76ece098e494574abf39db544cc9cae" minOccurs="0"/>
                <xsd:element ref="ns2:k422bc72e0ae4180884bc2c40555b078" minOccurs="0"/>
                <xsd:element ref="ns2:o50967b6596d4100821143b50baa8132" minOccurs="0"/>
                <xsd:element ref="ns2:l09c858831b94586a3a92b9ef4213af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6c9edb-54ca-4983-bbb5-a7441cb1e5a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f1b0d6ca07b40de863d61feaad3bb70" ma:index="13" nillable="true" ma:taxonomy="true" ma:internalName="pf1b0d6ca07b40de863d61feaad3bb70" ma:taxonomyFieldName="Leksikonemner" ma:displayName="Leksikonemner" ma:fieldId="{9f1b0d6c-a07b-40de-863d-61feaad3bb70}" ma:taxonomyMulti="true" ma:sspId="cbc44477-f98c-4052-b3b6-f38697611991" ma:termSetId="eee3c194-cced-415d-9be0-fa93ea84d2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1c3dd385-d3e3-4029-91b8-19a2f028ce04}" ma:internalName="TaxCatchAll" ma:showField="CatchAllData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1c3dd385-d3e3-4029-91b8-19a2f028ce04}" ma:internalName="TaxCatchAllLabel" ma:readOnly="true" ma:showField="CatchAllDataLabel" ma:web="fc6c9edb-54ca-4983-bbb5-a7441cb1e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6ba0e2cdc954060bf98901085f87687" ma:index="17" nillable="true" ma:taxonomy="true" ma:internalName="k6ba0e2cdc954060bf98901085f87687" ma:taxonomyFieldName="Maalgruppe" ma:displayName="Dit erhverv" ma:default="" ma:fieldId="{46ba0e2c-dc95-4060-bf98-901085f87687}" ma:taxonomyMulti="true" ma:sspId="cbc44477-f98c-4052-b3b6-f38697611991" ma:termSetId="ff43cf1c-ad5a-44f3-9587-d5e7712f1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76ece098e494574abf39db544cc9cae" ma:index="19" nillable="true" ma:taxonomy="true" ma:internalName="p76ece098e494574abf39db544cc9cae" ma:taxonomyFieldName="Indgang" ma:displayName="Indgang" ma:default="" ma:fieldId="{976ece09-8e49-4574-abf3-9db544cc9cae}" ma:taxonomyMulti="true" ma:sspId="cbc44477-f98c-4052-b3b6-f38697611991" ma:termSetId="4af8e19f-08fc-4f6e-88ac-b66f377a99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22bc72e0ae4180884bc2c40555b078" ma:index="21" nillable="true" ma:taxonomy="true" ma:internalName="k422bc72e0ae4180884bc2c40555b078" ma:taxonomyFieldName="Situationer" ma:displayName="Situationer" ma:default="" ma:fieldId="{4422bc72-e0ae-4180-884b-c2c40555b078}" ma:taxonomyMulti="true" ma:sspId="cbc44477-f98c-4052-b3b6-f38697611991" ma:termSetId="4ba6a4c0-222d-45e8-91ed-47560990d3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0967b6596d4100821143b50baa8132" ma:index="23" nillable="true" ma:taxonomy="true" ma:internalName="o50967b6596d4100821143b50baa8132" ma:taxonomyFieldName="ErDu" ma:displayName="Er du" ma:default="" ma:fieldId="{850967b6-596d-4100-8211-43b50baa8132}" ma:taxonomyMulti="true" ma:sspId="cbc44477-f98c-4052-b3b6-f38697611991" ma:termSetId="90784dbe-aec3-468f-ab08-f5510d0d8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9c858831b94586a3a92b9ef4213af5" ma:index="25" nillable="true" ma:taxonomy="true" ma:internalName="l09c858831b94586a3a92b9ef4213af5" ma:taxonomyFieldName="Dokumenttyper" ma:displayName="Dokumenttype" ma:readOnly="false" ma:default="" ma:fieldId="{509c8588-31b9-4586-a3a9-2b9ef4213af5}" ma:sspId="cbc44477-f98c-4052-b3b6-f38697611991" ma:termSetId="a79dc6d4-3ab5-45f2-b03e-89c8c5caebc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29673-2A59-4FD1-A224-5D89F8B0BFCD}">
  <ds:schemaRefs>
    <ds:schemaRef ds:uri="http://purl.org/dc/terms/"/>
    <ds:schemaRef ds:uri="http://schemas.microsoft.com/office/2006/metadata/properties"/>
    <ds:schemaRef ds:uri="http://www.w3.org/XML/1998/namespace"/>
    <ds:schemaRef ds:uri="fc6c9edb-54ca-4983-bbb5-a7441cb1e5a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8AA6D0-7C98-4E2D-8B1A-B646CF6E34B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B5ACD42-9BE8-42DF-BAEA-FCD4CB37152E}"/>
</file>

<file path=customXml/itemProps4.xml><?xml version="1.0" encoding="utf-8"?>
<ds:datastoreItem xmlns:ds="http://schemas.openxmlformats.org/officeDocument/2006/customXml" ds:itemID="{375C2F90-CB3F-4458-A11E-6F830EBD6AB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81236B8-24AB-4114-ACE4-2A47EF0C66EB}"/>
</file>

<file path=customXml/itemProps6.xml><?xml version="1.0" encoding="utf-8"?>
<ds:datastoreItem xmlns:ds="http://schemas.openxmlformats.org/officeDocument/2006/customXml" ds:itemID="{70EE3D00-96CC-4818-9E66-5AAC52706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Oversigt Case</vt:lpstr>
      <vt:lpstr>Lageropgørelse Råvare</vt:lpstr>
      <vt:lpstr>Lageropgørelser Færdigvare</vt:lpstr>
      <vt:lpstr>Recepter og produktionsreg.</vt:lpstr>
      <vt:lpstr>Råvarebalanceopgørelse</vt:lpstr>
      <vt:lpstr>Færdigvarebalanceopgørelse</vt:lpstr>
      <vt:lpstr>Input og output vurdering</vt:lpstr>
    </vt:vector>
  </TitlesOfParts>
  <Company>Fødevarestyrelsen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Eksempel økologiregnskab 2. juli 2019</dc:title>
  <dc:creator>Robert Langberg Lind (FVST)</dc:creator>
  <cp:lastModifiedBy>Robert Langberg Lind (FVST)</cp:lastModifiedBy>
  <cp:lastPrinted>2019-06-12T13:55:38Z</cp:lastPrinted>
  <dcterms:created xsi:type="dcterms:W3CDTF">2014-02-17T16:29:15Z</dcterms:created>
  <dcterms:modified xsi:type="dcterms:W3CDTF">2019-07-01T12:58:05Z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FHJ7X33MQPSC-2-7442</vt:lpwstr>
  </property>
  <property fmtid="{D5CDD505-2E9C-101B-9397-08002B2CF9AE}" pid="3" name="_dlc_DocIdItemGuid">
    <vt:lpwstr>8b22a6ea-58e9-4108-aee8-e9c02ac760a3</vt:lpwstr>
  </property>
  <property fmtid="{D5CDD505-2E9C-101B-9397-08002B2CF9AE}" pid="4" name="_dlc_DocIdUrl">
    <vt:lpwstr>http://www.foedevarestyrelsen.dk/_layouts/DocIdRedir.aspx?ID=FHJ7X33MQPSC-2-7442, FHJ7X33MQPSC-2-7442</vt:lpwstr>
  </property>
  <property fmtid="{D5CDD505-2E9C-101B-9397-08002B2CF9AE}" pid="5" name="Maalgruppe">
    <vt:lpwstr>1356;#Konsulentvirksomhed|64e87789-5c7e-442a-a7a5-9833fe172fed</vt:lpwstr>
  </property>
  <property fmtid="{D5CDD505-2E9C-101B-9397-08002B2CF9AE}" pid="6" name="Leksikonemner">
    <vt:lpwstr>573;#Økologi i storkøkkener|fb7b2cc3-678c-4d26-9224-b4ea330cc7c9</vt:lpwstr>
  </property>
  <property fmtid="{D5CDD505-2E9C-101B-9397-08002B2CF9AE}" pid="7" name="xd_Signature">
    <vt:lpwstr/>
  </property>
  <property fmtid="{D5CDD505-2E9C-101B-9397-08002B2CF9AE}" pid="8" name="display_urn:schemas-microsoft-com:office:office#Editor">
    <vt:lpwstr>Lisbeth Landstrøm (FVST)</vt:lpwstr>
  </property>
  <property fmtid="{D5CDD505-2E9C-101B-9397-08002B2CF9AE}" pid="9" name="Order">
    <vt:lpwstr>744200.000000000</vt:lpwstr>
  </property>
  <property fmtid="{D5CDD505-2E9C-101B-9397-08002B2CF9AE}" pid="10" name="TemplateUrl">
    <vt:lpwstr/>
  </property>
  <property fmtid="{D5CDD505-2E9C-101B-9397-08002B2CF9AE}" pid="11" name="xd_ProgID">
    <vt:lpwstr/>
  </property>
  <property fmtid="{D5CDD505-2E9C-101B-9397-08002B2CF9AE}" pid="12" name="_dlc_DocIdPersistId">
    <vt:lpwstr>1</vt:lpwstr>
  </property>
  <property fmtid="{D5CDD505-2E9C-101B-9397-08002B2CF9AE}" pid="13" name="display_urn:schemas-microsoft-com:office:office#Author">
    <vt:lpwstr>Lisbeth Landstrøm (FVST)</vt:lpwstr>
  </property>
  <property fmtid="{D5CDD505-2E9C-101B-9397-08002B2CF9AE}" pid="14" name="wic_System_Copyright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Fotooplysninger">
    <vt:lpwstr/>
  </property>
  <property fmtid="{D5CDD505-2E9C-101B-9397-08002B2CF9AE}" pid="18" name="Dokumenttyper">
    <vt:lpwstr/>
  </property>
  <property fmtid="{D5CDD505-2E9C-101B-9397-08002B2CF9AE}" pid="19" name="ErDu">
    <vt:lpwstr/>
  </property>
  <property fmtid="{D5CDD505-2E9C-101B-9397-08002B2CF9AE}" pid="20" name="Indgang">
    <vt:lpwstr/>
  </property>
  <property fmtid="{D5CDD505-2E9C-101B-9397-08002B2CF9AE}" pid="21" name="ContentTypeId">
    <vt:lpwstr>0x010100E7FB0231AD0B1C41878E5F66B29D8B4E</vt:lpwstr>
  </property>
  <property fmtid="{D5CDD505-2E9C-101B-9397-08002B2CF9AE}" pid="22" name="Situationer">
    <vt:lpwstr>1474;#Starte virksomhed|e2247c3f-08c8-4209-84c7-b087ff97d221</vt:lpwstr>
  </property>
</Properties>
</file>